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:\My Drive\Finances 2024_2025\"/>
    </mc:Choice>
  </mc:AlternateContent>
  <xr:revisionPtr revIDLastSave="0" documentId="13_ncr:1_{0DC4C8F6-908A-404F-B3BA-5E33D05A86EF}" xr6:coauthVersionLast="47" xr6:coauthVersionMax="47" xr10:uidLastSave="{00000000-0000-0000-0000-000000000000}"/>
  <bookViews>
    <workbookView xWindow="6975" yWindow="360" windowWidth="21600" windowHeight="15105" xr2:uid="{00000000-000D-0000-FFFF-FFFF00000000}"/>
  </bookViews>
  <sheets>
    <sheet name="Inc &amp; Exp statement" sheetId="1" r:id="rId1"/>
    <sheet name="Invoice Tracking" sheetId="2" r:id="rId2"/>
    <sheet name="VAT to be claimed" sheetId="3" r:id="rId3"/>
  </sheets>
  <definedNames>
    <definedName name="_Example">#REF!</definedName>
    <definedName name="_xlnm._FilterDatabase" localSheetId="1" hidden="1">'Invoice Tracking'!$C$38:$F$105</definedName>
    <definedName name="_Look">#REF!</definedName>
    <definedName name="_Order1">0</definedName>
    <definedName name="_Series">#REF!</definedName>
    <definedName name="_Shading">#REF!</definedName>
    <definedName name="Admin_Costs_Source_List">'Inc &amp; Exp statement'!$B$13:$B$19</definedName>
    <definedName name="COGS">'Inc &amp; Exp statement'!$G$20</definedName>
    <definedName name="Concatenated_Source_List">'Invoice Tracking'!$C$3:$C$34</definedName>
    <definedName name="DATA_01">'Inc &amp; Exp statement'!$B$2:$B$3</definedName>
    <definedName name="DATA_02">'Inc &amp; Exp statement'!$F$6:$F$9</definedName>
    <definedName name="DATA_03">'Inc &amp; Exp statement'!#REF!</definedName>
    <definedName name="DATA_04">'Inc &amp; Exp statement'!$F$13:$F$17</definedName>
    <definedName name="DATA_05">'Inc &amp; Exp statement'!$B$17</definedName>
    <definedName name="DATA_06">'Inc &amp; Exp statement'!$F$23:$F$47</definedName>
    <definedName name="DATA_07">'Inc &amp; Exp statement'!#REF!</definedName>
    <definedName name="DATA_08">'Inc &amp; Exp statement'!#REF!</definedName>
    <definedName name="Gross_Profit">'Inc &amp; Exp statement'!#REF!</definedName>
    <definedName name="IntroPrintArea">#REF!</definedName>
    <definedName name="Inventory_Avail">'Inc &amp; Exp statement'!$F$17</definedName>
    <definedName name="Net_Income">'Inc &amp; Exp statement'!$G$51</definedName>
    <definedName name="Net_Sales">'Inc &amp; Exp statement'!$G$10</definedName>
    <definedName name="Op_Income">'Inc &amp; Exp statement'!#REF!</definedName>
    <definedName name="Operating_Income">'Inc &amp; Exp statement'!#REF!</definedName>
    <definedName name="Other_Exp_Source_List">'Inc &amp; Exp statement'!$B$23:$B$47</definedName>
    <definedName name="Other_Income">'Inc &amp; Exp statement'!#REF!</definedName>
    <definedName name="TemplatePrintArea">'Inc &amp; Exp statement'!$B$1:$G$49</definedName>
    <definedName name="Total_Expenses">'Inc &amp; Exp statement'!$G$48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3mjljKELgWHMxbbKxyyAJPOThdVbg6euZ2XNr3v+wbg="/>
    </ext>
  </extLst>
</workbook>
</file>

<file path=xl/calcChain.xml><?xml version="1.0" encoding="utf-8"?>
<calcChain xmlns="http://schemas.openxmlformats.org/spreadsheetml/2006/main">
  <c r="H106" i="2" l="1"/>
  <c r="F12" i="3"/>
  <c r="H8" i="3"/>
  <c r="H7" i="3"/>
  <c r="H6" i="3"/>
  <c r="H5" i="3"/>
  <c r="H4" i="3"/>
  <c r="H3" i="3"/>
  <c r="C10" i="2" a="1"/>
  <c r="C32" i="2" s="1"/>
  <c r="B10" i="2"/>
  <c r="C3" i="2" a="1"/>
  <c r="C8" i="2" s="1"/>
  <c r="B3" i="2"/>
  <c r="D47" i="1"/>
  <c r="F23" i="1" a="1"/>
  <c r="F43" i="1" s="1"/>
  <c r="G10" i="1"/>
  <c r="F37" i="1" l="1"/>
  <c r="F45" i="1"/>
  <c r="G32" i="2"/>
  <c r="E32" i="2"/>
  <c r="F32" i="2"/>
  <c r="H32" i="2"/>
  <c r="D32" i="2"/>
  <c r="E8" i="2"/>
  <c r="D8" i="2"/>
  <c r="G8" i="2"/>
  <c r="F35" i="1"/>
  <c r="F39" i="1"/>
  <c r="F47" i="1"/>
  <c r="C5" i="2"/>
  <c r="C9" i="2"/>
  <c r="D9" i="2" s="1"/>
  <c r="F36" i="1"/>
  <c r="F40" i="1"/>
  <c r="F44" i="1"/>
  <c r="C3" i="2"/>
  <c r="C6" i="2"/>
  <c r="C10" i="2"/>
  <c r="C13" i="2"/>
  <c r="C17" i="2"/>
  <c r="C21" i="2"/>
  <c r="C25" i="2"/>
  <c r="C29" i="2"/>
  <c r="C33" i="2"/>
  <c r="C7" i="2"/>
  <c r="F34" i="1"/>
  <c r="F38" i="1"/>
  <c r="F46" i="1"/>
  <c r="C4" i="2"/>
  <c r="C11" i="2"/>
  <c r="C15" i="2"/>
  <c r="C19" i="2"/>
  <c r="C23" i="2"/>
  <c r="C27" i="2"/>
  <c r="C31" i="2"/>
  <c r="C14" i="2"/>
  <c r="C18" i="2"/>
  <c r="C22" i="2"/>
  <c r="C26" i="2"/>
  <c r="C30" i="2"/>
  <c r="C34" i="2"/>
  <c r="C12" i="2"/>
  <c r="C16" i="2"/>
  <c r="C20" i="2"/>
  <c r="C24" i="2"/>
  <c r="C28" i="2"/>
  <c r="D28" i="2" s="1"/>
  <c r="H12" i="3" l="1"/>
  <c r="H37" i="2"/>
  <c r="H36" i="2"/>
  <c r="F8" i="2"/>
  <c r="H8" i="2" s="1"/>
  <c r="E18" i="2"/>
  <c r="G18" i="2"/>
  <c r="D18" i="2"/>
  <c r="F31" i="1" s="1"/>
  <c r="E7" i="2"/>
  <c r="D7" i="2"/>
  <c r="G7" i="2"/>
  <c r="G28" i="2"/>
  <c r="E28" i="2"/>
  <c r="G12" i="2"/>
  <c r="E12" i="2"/>
  <c r="D12" i="2"/>
  <c r="F25" i="1" s="1"/>
  <c r="E22" i="2"/>
  <c r="G22" i="2"/>
  <c r="H22" i="2"/>
  <c r="D22" i="2"/>
  <c r="F22" i="2"/>
  <c r="H27" i="2"/>
  <c r="D27" i="2"/>
  <c r="F27" i="2"/>
  <c r="G27" i="2"/>
  <c r="E27" i="2"/>
  <c r="D11" i="2"/>
  <c r="F24" i="1" s="1"/>
  <c r="G11" i="2"/>
  <c r="E11" i="2"/>
  <c r="F25" i="2"/>
  <c r="H25" i="2"/>
  <c r="D25" i="2"/>
  <c r="E25" i="2"/>
  <c r="G25" i="2"/>
  <c r="E10" i="2"/>
  <c r="G10" i="2"/>
  <c r="D10" i="2"/>
  <c r="F23" i="1" s="1"/>
  <c r="G24" i="2"/>
  <c r="E24" i="2"/>
  <c r="F24" i="2"/>
  <c r="H24" i="2"/>
  <c r="D24" i="2"/>
  <c r="E34" i="2"/>
  <c r="G34" i="2"/>
  <c r="H34" i="2"/>
  <c r="D34" i="2"/>
  <c r="F34" i="2"/>
  <c r="H23" i="2"/>
  <c r="D23" i="2"/>
  <c r="F23" i="2"/>
  <c r="G23" i="2"/>
  <c r="E23" i="2"/>
  <c r="E4" i="2"/>
  <c r="D4" i="2"/>
  <c r="G4" i="2"/>
  <c r="F21" i="2"/>
  <c r="H21" i="2"/>
  <c r="D21" i="2"/>
  <c r="E21" i="2"/>
  <c r="G21" i="2"/>
  <c r="G6" i="2"/>
  <c r="E6" i="2"/>
  <c r="D6" i="2"/>
  <c r="G9" i="2"/>
  <c r="E9" i="2"/>
  <c r="F9" i="2" s="1"/>
  <c r="G20" i="2"/>
  <c r="E20" i="2"/>
  <c r="D20" i="2"/>
  <c r="F33" i="1" s="1"/>
  <c r="E30" i="2"/>
  <c r="G30" i="2"/>
  <c r="H30" i="2"/>
  <c r="D30" i="2"/>
  <c r="F30" i="2"/>
  <c r="E14" i="2"/>
  <c r="G14" i="2"/>
  <c r="D14" i="2"/>
  <c r="F27" i="1" s="1"/>
  <c r="D19" i="2"/>
  <c r="F32" i="1" s="1"/>
  <c r="G19" i="2"/>
  <c r="E19" i="2"/>
  <c r="F33" i="2"/>
  <c r="H33" i="2"/>
  <c r="D33" i="2"/>
  <c r="E33" i="2"/>
  <c r="G33" i="2"/>
  <c r="D17" i="2"/>
  <c r="F30" i="1" s="1"/>
  <c r="E17" i="2"/>
  <c r="G17" i="2"/>
  <c r="E3" i="2"/>
  <c r="D3" i="2"/>
  <c r="G3" i="2"/>
  <c r="D5" i="2"/>
  <c r="G5" i="2"/>
  <c r="E5" i="2"/>
  <c r="G16" i="2"/>
  <c r="E16" i="2"/>
  <c r="D16" i="2"/>
  <c r="F29" i="1" s="1"/>
  <c r="E26" i="2"/>
  <c r="G26" i="2"/>
  <c r="H26" i="2"/>
  <c r="D26" i="2"/>
  <c r="F26" i="2"/>
  <c r="H31" i="2"/>
  <c r="D31" i="2"/>
  <c r="F31" i="2"/>
  <c r="G31" i="2"/>
  <c r="E31" i="2"/>
  <c r="D15" i="2"/>
  <c r="F28" i="1" s="1"/>
  <c r="G15" i="2"/>
  <c r="E15" i="2"/>
  <c r="D29" i="2"/>
  <c r="F42" i="1" s="1"/>
  <c r="E29" i="2"/>
  <c r="G29" i="2"/>
  <c r="D13" i="2"/>
  <c r="F26" i="1" s="1"/>
  <c r="E13" i="2"/>
  <c r="G13" i="2"/>
  <c r="F20" i="2" l="1"/>
  <c r="H20" i="2" s="1"/>
  <c r="F19" i="2"/>
  <c r="H19" i="2" s="1"/>
  <c r="F18" i="2"/>
  <c r="H18" i="2" s="1"/>
  <c r="F29" i="2"/>
  <c r="H29" i="2" s="1"/>
  <c r="F41" i="1"/>
  <c r="G48" i="1" s="1"/>
  <c r="F28" i="2"/>
  <c r="H28" i="2" s="1"/>
  <c r="F17" i="2"/>
  <c r="H17" i="2" s="1"/>
  <c r="F16" i="2"/>
  <c r="H16" i="2" s="1"/>
  <c r="H9" i="2"/>
  <c r="F7" i="2"/>
  <c r="H7" i="2" s="1"/>
  <c r="F14" i="2"/>
  <c r="H14" i="2" s="1"/>
  <c r="F5" i="2"/>
  <c r="H5" i="2" s="1"/>
  <c r="F4" i="2"/>
  <c r="H4" i="2" s="1"/>
  <c r="F3" i="2"/>
  <c r="H3" i="2" s="1"/>
  <c r="F6" i="2"/>
  <c r="H6" i="2" s="1"/>
  <c r="E35" i="2"/>
  <c r="G35" i="2"/>
  <c r="H35" i="2" s="1"/>
  <c r="F12" i="2"/>
  <c r="H12" i="2" s="1"/>
  <c r="F13" i="2"/>
  <c r="H13" i="2" s="1"/>
  <c r="F15" i="2"/>
  <c r="H15" i="2" s="1"/>
  <c r="D35" i="2"/>
  <c r="D37" i="2" s="1"/>
  <c r="F13" i="1" a="1"/>
  <c r="F10" i="2"/>
  <c r="H10" i="2" s="1"/>
  <c r="F11" i="2"/>
  <c r="H11" i="2" s="1"/>
  <c r="F18" i="1" l="1"/>
  <c r="F14" i="1"/>
  <c r="F17" i="1"/>
  <c r="F19" i="1"/>
  <c r="F15" i="1"/>
  <c r="F16" i="1"/>
  <c r="F13" i="1"/>
  <c r="F35" i="2"/>
  <c r="G20" i="1" l="1"/>
  <c r="G51" i="1" s="1"/>
</calcChain>
</file>

<file path=xl/sharedStrings.xml><?xml version="1.0" encoding="utf-8"?>
<sst xmlns="http://schemas.openxmlformats.org/spreadsheetml/2006/main" count="202" uniqueCount="118">
  <si>
    <t>Budget Statement</t>
  </si>
  <si>
    <t>Whatley Parish Council</t>
  </si>
  <si>
    <t>1 April 2024 to 31 March 2025</t>
  </si>
  <si>
    <t>Revenue</t>
  </si>
  <si>
    <t>Held in Bank at 1st April 2024</t>
  </si>
  <si>
    <t>VAT Refund</t>
  </si>
  <si>
    <t>Grants Received</t>
  </si>
  <si>
    <t>Halecombe Quarry (Defib)</t>
  </si>
  <si>
    <t>Precept</t>
  </si>
  <si>
    <t>Total Revenue</t>
  </si>
  <si>
    <t>Admin Costs</t>
  </si>
  <si>
    <t>Budget</t>
  </si>
  <si>
    <t>Spend</t>
  </si>
  <si>
    <t>Councillor Expenses &amp; Training</t>
  </si>
  <si>
    <t>Parish Insurance</t>
  </si>
  <si>
    <t>ICO Registration</t>
  </si>
  <si>
    <t>Audit Fees</t>
  </si>
  <si>
    <t>Church Hall Hire</t>
  </si>
  <si>
    <t>Admin - Bank Fees</t>
  </si>
  <si>
    <t>Total Admin Costs</t>
  </si>
  <si>
    <t>Other Expenditure</t>
  </si>
  <si>
    <t>Churchyard Maintenance</t>
  </si>
  <si>
    <t>Website costs (domain) 2nd year of 3 pre-paid</t>
  </si>
  <si>
    <t>Grass Cutting</t>
  </si>
  <si>
    <t>Rospa Inspection</t>
  </si>
  <si>
    <t>Hedge Cutting</t>
  </si>
  <si>
    <t>Google Subscription</t>
  </si>
  <si>
    <t xml:space="preserve">    Total Expenditure</t>
  </si>
  <si>
    <t>Budget Available</t>
  </si>
  <si>
    <t>Concatenated Source List</t>
  </si>
  <si>
    <t>Total Net</t>
  </si>
  <si>
    <t>Total VAT</t>
  </si>
  <si>
    <t>Total Gross</t>
  </si>
  <si>
    <t>Net Count</t>
  </si>
  <si>
    <t>Average</t>
  </si>
  <si>
    <t>^ ^</t>
  </si>
  <si>
    <t>----------&gt;</t>
  </si>
  <si>
    <t>Paid Invoice Type</t>
  </si>
  <si>
    <t>Paid INV Description</t>
  </si>
  <si>
    <t>INV Date</t>
  </si>
  <si>
    <t>INV Net</t>
  </si>
  <si>
    <t>INV VAT</t>
  </si>
  <si>
    <t>INV Gross</t>
  </si>
  <si>
    <t>March payment</t>
  </si>
  <si>
    <t>08.04.24</t>
  </si>
  <si>
    <t>April payment</t>
  </si>
  <si>
    <t>30.04.24</t>
  </si>
  <si>
    <t>April cuts 1 of 2024</t>
  </si>
  <si>
    <t>May cuts 2 of 2024</t>
  </si>
  <si>
    <t>March support</t>
  </si>
  <si>
    <t>01.04.24</t>
  </si>
  <si>
    <t>April support</t>
  </si>
  <si>
    <t>May payment</t>
  </si>
  <si>
    <t>June cuts 3 of 2024</t>
  </si>
  <si>
    <t>Zurich 2024/2025</t>
  </si>
  <si>
    <t>May support Inv 0711</t>
  </si>
  <si>
    <t>Date</t>
  </si>
  <si>
    <t>Supplier</t>
  </si>
  <si>
    <t>Description</t>
  </si>
  <si>
    <t>Net Amount</t>
  </si>
  <si>
    <t>VAT</t>
  </si>
  <si>
    <t>From Invoice Tracking</t>
  </si>
  <si>
    <t>Bank Charge</t>
  </si>
  <si>
    <t>June payment</t>
  </si>
  <si>
    <t>June Support</t>
  </si>
  <si>
    <t>June cuts 4 of 2024</t>
  </si>
  <si>
    <t>Chantry Church</t>
  </si>
  <si>
    <t>Chantry Church - Jan, Mar, May</t>
  </si>
  <si>
    <t>Accounts Training 3.3.2022</t>
  </si>
  <si>
    <t>Code of Conduct Training 8.7.21</t>
  </si>
  <si>
    <t>Councillor Essentials Training 20.8.21</t>
  </si>
  <si>
    <t>Annual subscription</t>
  </si>
  <si>
    <t>2 x Defibs for Whatley &amp; Chantry</t>
  </si>
  <si>
    <t>British Heart Foundation</t>
  </si>
  <si>
    <t>Purchase of 2 x Defibs</t>
  </si>
  <si>
    <t>July payment</t>
  </si>
  <si>
    <t>July cuts 5 of 2024</t>
  </si>
  <si>
    <t>BHF</t>
  </si>
  <si>
    <t>August Payment</t>
  </si>
  <si>
    <t>Whatley grass cutting</t>
  </si>
  <si>
    <t xml:space="preserve">Whatley  </t>
  </si>
  <si>
    <t>SALC subscription</t>
  </si>
  <si>
    <t>2023/2024</t>
  </si>
  <si>
    <t>2024/2025</t>
  </si>
  <si>
    <t>August cuts 6 of 2024</t>
  </si>
  <si>
    <t>Clerk's Service &amp; Mileage</t>
  </si>
  <si>
    <t>August support</t>
  </si>
  <si>
    <t>upto 7 hours per month</t>
  </si>
  <si>
    <t>September Payment</t>
  </si>
  <si>
    <t>Sepember cuts 7 of 2024</t>
  </si>
  <si>
    <t>Play Safety Invoice</t>
  </si>
  <si>
    <t>Rospa Play Safety</t>
  </si>
  <si>
    <t>Playground annual inspection</t>
  </si>
  <si>
    <t>VAT Paid</t>
  </si>
  <si>
    <t>VAT to be refunded</t>
  </si>
  <si>
    <t>Glasdon</t>
  </si>
  <si>
    <t>Purchase of 4 bins</t>
  </si>
  <si>
    <t xml:space="preserve">October </t>
  </si>
  <si>
    <t>Glasdon bins</t>
  </si>
  <si>
    <t>November</t>
  </si>
  <si>
    <t>December</t>
  </si>
  <si>
    <t xml:space="preserve">First Medic </t>
  </si>
  <si>
    <t>First Aid Training</t>
  </si>
  <si>
    <t>January</t>
  </si>
  <si>
    <t>St Georges Church</t>
  </si>
  <si>
    <t>February</t>
  </si>
  <si>
    <t>Tom Sheppard / March</t>
  </si>
  <si>
    <t xml:space="preserve">Jon Scott </t>
  </si>
  <si>
    <t>Ellie Swinhoe</t>
  </si>
  <si>
    <t>SOS February</t>
  </si>
  <si>
    <t>March</t>
  </si>
  <si>
    <t>Fences &amp; Gates</t>
  </si>
  <si>
    <t>incl £1470 remaining in Natwest bank</t>
  </si>
  <si>
    <t>Incl £1470 remaining in NatWest bank</t>
  </si>
  <si>
    <t>October cuts 8 of 2024</t>
  </si>
  <si>
    <t>November cuts 9 of 2024</t>
  </si>
  <si>
    <t>January cuts 1 of 2025</t>
  </si>
  <si>
    <t>February cuts 2 of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</si>
</sst>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d\ mmmm\ yy"/>
    <numFmt numFmtId="166" formatCode="d\ mmm\ yy"/>
    <numFmt numFmtId="167" formatCode="d/m/yyyy"/>
  </numFmts>
  <fonts count="1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8"/>
      <color rgb="FF244061"/>
      <name val="Arial"/>
    </font>
    <font>
      <b/>
      <sz val="12"/>
      <color rgb="FF262626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2"/>
      <color theme="0"/>
      <name val="Arial"/>
    </font>
    <font>
      <sz val="10"/>
      <color rgb="FFFFFFFF"/>
      <name val="Arial"/>
    </font>
    <font>
      <b/>
      <sz val="10"/>
      <color theme="0"/>
      <name val="Arial"/>
    </font>
    <font>
      <sz val="10"/>
      <name val="Arial"/>
    </font>
    <font>
      <b/>
      <sz val="16"/>
      <color theme="1"/>
      <name val="Arial"/>
    </font>
    <font>
      <sz val="16"/>
      <color theme="1"/>
      <name val="Arial"/>
    </font>
    <font>
      <sz val="10"/>
      <color theme="1"/>
      <name val="Arial"/>
      <scheme val="minor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366092"/>
        <bgColor rgb="FF366092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D9EAD3"/>
        <bgColor rgb="FFD9EAD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medium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  <border>
      <left style="thin">
        <color rgb="FF366092"/>
      </left>
      <right style="thin">
        <color rgb="FF366092"/>
      </right>
      <top/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double">
        <color rgb="FF36609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38" fontId="0" fillId="0" borderId="0"/>
  </cellStyleXfs>
  <cellXfs count="87">
    <xf numFmtId="38" fontId="0" fillId="0" borderId="0" xfId="0" applyAlignment="1">
      <alignment wrapText="1"/>
    </xf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6" fillId="3" borderId="1" xfId="0" applyNumberFormat="1" applyFont="1" applyFill="1" applyBorder="1"/>
    <xf numFmtId="0" fontId="6" fillId="2" borderId="1" xfId="0" applyNumberFormat="1" applyFont="1" applyFill="1" applyBorder="1"/>
    <xf numFmtId="0" fontId="1" fillId="0" borderId="0" xfId="0" applyNumberFormat="1" applyFont="1" applyAlignment="1">
      <alignment horizontal="center" wrapText="1"/>
    </xf>
    <xf numFmtId="164" fontId="1" fillId="0" borderId="2" xfId="0" applyNumberFormat="1" applyFont="1" applyBorder="1" applyAlignment="1">
      <alignment wrapText="1"/>
    </xf>
    <xf numFmtId="0" fontId="5" fillId="2" borderId="1" xfId="0" applyNumberFormat="1" applyFont="1" applyFill="1" applyBorder="1" applyAlignment="1">
      <alignment horizontal="left"/>
    </xf>
    <xf numFmtId="164" fontId="1" fillId="0" borderId="3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4" borderId="3" xfId="0" applyNumberFormat="1" applyFont="1" applyFill="1" applyBorder="1" applyAlignment="1">
      <alignment wrapText="1"/>
    </xf>
    <xf numFmtId="164" fontId="5" fillId="4" borderId="3" xfId="0" applyNumberFormat="1" applyFont="1" applyFill="1" applyBorder="1" applyAlignment="1">
      <alignment wrapText="1"/>
    </xf>
    <xf numFmtId="164" fontId="1" fillId="4" borderId="6" xfId="0" applyNumberFormat="1" applyFont="1" applyFill="1" applyBorder="1" applyAlignment="1">
      <alignment wrapText="1"/>
    </xf>
    <xf numFmtId="38" fontId="1" fillId="0" borderId="0" xfId="0" applyFont="1" applyAlignment="1">
      <alignment vertical="center" wrapText="1"/>
    </xf>
    <xf numFmtId="38" fontId="8" fillId="5" borderId="1" xfId="0" applyFont="1" applyFill="1" applyBorder="1" applyAlignment="1">
      <alignment vertical="center" wrapText="1"/>
    </xf>
    <xf numFmtId="38" fontId="8" fillId="5" borderId="1" xfId="0" applyFont="1" applyFill="1" applyBorder="1" applyAlignment="1">
      <alignment horizontal="center" vertical="center" wrapText="1"/>
    </xf>
    <xf numFmtId="38" fontId="1" fillId="0" borderId="8" xfId="0" applyFont="1" applyBorder="1" applyAlignment="1">
      <alignment vertical="center" wrapText="1"/>
    </xf>
    <xf numFmtId="164" fontId="1" fillId="6" borderId="8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38" fontId="1" fillId="7" borderId="8" xfId="0" applyFont="1" applyFill="1" applyBorder="1" applyAlignment="1">
      <alignment vertical="center" wrapText="1"/>
    </xf>
    <xf numFmtId="38" fontId="1" fillId="0" borderId="10" xfId="0" applyFont="1" applyBorder="1" applyAlignment="1">
      <alignment vertical="center" wrapText="1"/>
    </xf>
    <xf numFmtId="164" fontId="1" fillId="6" borderId="10" xfId="0" applyNumberFormat="1" applyFont="1" applyFill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38" fontId="1" fillId="7" borderId="10" xfId="0" applyFont="1" applyFill="1" applyBorder="1" applyAlignment="1">
      <alignment vertical="center" wrapText="1"/>
    </xf>
    <xf numFmtId="0" fontId="1" fillId="0" borderId="10" xfId="0" applyNumberFormat="1" applyFont="1" applyBorder="1" applyAlignment="1">
      <alignment vertical="center" wrapText="1"/>
    </xf>
    <xf numFmtId="38" fontId="1" fillId="0" borderId="12" xfId="0" applyFont="1" applyBorder="1" applyAlignment="1">
      <alignment vertical="center" wrapText="1"/>
    </xf>
    <xf numFmtId="164" fontId="1" fillId="6" borderId="12" xfId="0" applyNumberFormat="1" applyFont="1" applyFill="1" applyBorder="1" applyAlignment="1">
      <alignment vertical="center" wrapText="1"/>
    </xf>
    <xf numFmtId="164" fontId="1" fillId="0" borderId="12" xfId="0" applyNumberFormat="1" applyFont="1" applyBorder="1" applyAlignment="1">
      <alignment vertical="center" wrapText="1"/>
    </xf>
    <xf numFmtId="38" fontId="1" fillId="7" borderId="12" xfId="0" applyFont="1" applyFill="1" applyBorder="1" applyAlignment="1">
      <alignment vertical="center" wrapText="1"/>
    </xf>
    <xf numFmtId="0" fontId="1" fillId="0" borderId="12" xfId="0" applyNumberFormat="1" applyFont="1" applyBorder="1" applyAlignment="1">
      <alignment vertical="center" wrapText="1"/>
    </xf>
    <xf numFmtId="164" fontId="5" fillId="8" borderId="16" xfId="0" applyNumberFormat="1" applyFont="1" applyFill="1" applyBorder="1" applyAlignment="1">
      <alignment vertical="center" wrapText="1"/>
    </xf>
    <xf numFmtId="164" fontId="5" fillId="0" borderId="17" xfId="0" applyNumberFormat="1" applyFont="1" applyBorder="1" applyAlignment="1">
      <alignment vertical="center" wrapText="1"/>
    </xf>
    <xf numFmtId="38" fontId="5" fillId="9" borderId="17" xfId="0" applyFont="1" applyFill="1" applyBorder="1" applyAlignment="1">
      <alignment vertical="center" wrapText="1"/>
    </xf>
    <xf numFmtId="38" fontId="5" fillId="7" borderId="17" xfId="0" applyFont="1" applyFill="1" applyBorder="1" applyAlignment="1">
      <alignment horizontal="center" vertical="center" wrapText="1"/>
    </xf>
    <xf numFmtId="38" fontId="10" fillId="0" borderId="0" xfId="0" applyFont="1" applyAlignment="1">
      <alignment horizontal="center" vertical="center" wrapText="1"/>
    </xf>
    <xf numFmtId="38" fontId="5" fillId="6" borderId="17" xfId="0" applyFont="1" applyFill="1" applyBorder="1" applyAlignment="1">
      <alignment horizontal="center" vertical="center" wrapText="1"/>
    </xf>
    <xf numFmtId="164" fontId="5" fillId="8" borderId="17" xfId="0" applyNumberFormat="1" applyFont="1" applyFill="1" applyBorder="1" applyAlignment="1">
      <alignment vertical="center" wrapText="1"/>
    </xf>
    <xf numFmtId="0" fontId="1" fillId="0" borderId="8" xfId="0" applyNumberFormat="1" applyFont="1" applyBorder="1" applyAlignment="1">
      <alignment vertical="center" wrapText="1"/>
    </xf>
    <xf numFmtId="164" fontId="1" fillId="10" borderId="8" xfId="0" applyNumberFormat="1" applyFont="1" applyFill="1" applyBorder="1" applyAlignment="1">
      <alignment vertical="center" wrapText="1"/>
    </xf>
    <xf numFmtId="164" fontId="1" fillId="10" borderId="10" xfId="0" applyNumberFormat="1" applyFont="1" applyFill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6" fontId="1" fillId="0" borderId="10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wrapText="1"/>
    </xf>
    <xf numFmtId="38" fontId="1" fillId="0" borderId="0" xfId="0" applyFont="1" applyAlignment="1">
      <alignment horizontal="left" vertical="center"/>
    </xf>
    <xf numFmtId="167" fontId="1" fillId="0" borderId="0" xfId="0" applyNumberFormat="1" applyFont="1" applyAlignment="1">
      <alignment wrapText="1"/>
    </xf>
    <xf numFmtId="38" fontId="1" fillId="0" borderId="7" xfId="0" applyFont="1" applyBorder="1" applyAlignment="1">
      <alignment horizontal="center" wrapText="1"/>
    </xf>
    <xf numFmtId="38" fontId="1" fillId="0" borderId="9" xfId="0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164" fontId="1" fillId="11" borderId="10" xfId="0" applyNumberFormat="1" applyFont="1" applyFill="1" applyBorder="1" applyAlignment="1">
      <alignment vertical="center" wrapText="1"/>
    </xf>
    <xf numFmtId="15" fontId="1" fillId="0" borderId="10" xfId="0" applyNumberFormat="1" applyFont="1" applyBorder="1" applyAlignment="1">
      <alignment vertical="center" wrapText="1"/>
    </xf>
    <xf numFmtId="15" fontId="5" fillId="0" borderId="0" xfId="0" applyNumberFormat="1" applyFont="1" applyAlignment="1">
      <alignment horizontal="left"/>
    </xf>
    <xf numFmtId="0" fontId="0" fillId="0" borderId="0" xfId="0" applyNumberFormat="1" applyAlignment="1">
      <alignment wrapText="1"/>
    </xf>
    <xf numFmtId="164" fontId="1" fillId="12" borderId="10" xfId="0" applyNumberFormat="1" applyFont="1" applyFill="1" applyBorder="1" applyAlignment="1">
      <alignment vertical="center" wrapText="1"/>
    </xf>
    <xf numFmtId="38" fontId="13" fillId="0" borderId="10" xfId="0" applyFont="1" applyBorder="1" applyAlignment="1">
      <alignment vertical="center" wrapText="1"/>
    </xf>
    <xf numFmtId="38" fontId="14" fillId="0" borderId="0" xfId="0" applyFont="1" applyAlignment="1">
      <alignment wrapText="1"/>
    </xf>
    <xf numFmtId="0" fontId="13" fillId="0" borderId="0" xfId="0" applyNumberFormat="1" applyFont="1" applyAlignment="1">
      <alignment horizontal="left"/>
    </xf>
    <xf numFmtId="38" fontId="1" fillId="13" borderId="8" xfId="0" applyFont="1" applyFill="1" applyBorder="1" applyAlignment="1">
      <alignment vertical="center" wrapText="1"/>
    </xf>
    <xf numFmtId="38" fontId="1" fillId="13" borderId="10" xfId="0" applyFont="1" applyFill="1" applyBorder="1" applyAlignment="1">
      <alignment vertical="center" wrapText="1"/>
    </xf>
    <xf numFmtId="38" fontId="1" fillId="13" borderId="12" xfId="0" applyFont="1" applyFill="1" applyBorder="1" applyAlignment="1">
      <alignment vertical="center" wrapText="1"/>
    </xf>
    <xf numFmtId="38" fontId="1" fillId="14" borderId="8" xfId="0" applyFont="1" applyFill="1" applyBorder="1" applyAlignment="1">
      <alignment vertical="center" wrapText="1"/>
    </xf>
    <xf numFmtId="38" fontId="1" fillId="15" borderId="10" xfId="0" applyFont="1" applyFill="1" applyBorder="1" applyAlignment="1">
      <alignment vertical="center" wrapText="1"/>
    </xf>
    <xf numFmtId="38" fontId="13" fillId="15" borderId="10" xfId="0" applyFont="1" applyFill="1" applyBorder="1" applyAlignment="1">
      <alignment vertical="center" wrapText="1"/>
    </xf>
    <xf numFmtId="0" fontId="5" fillId="0" borderId="0" xfId="0" applyNumberFormat="1" applyFont="1" applyAlignment="1">
      <alignment wrapText="1"/>
    </xf>
    <xf numFmtId="0" fontId="7" fillId="0" borderId="0" xfId="0" applyNumberFormat="1" applyFont="1" applyAlignment="1">
      <alignment wrapText="1"/>
    </xf>
    <xf numFmtId="3" fontId="1" fillId="0" borderId="0" xfId="0" applyNumberFormat="1" applyFont="1" applyAlignment="1">
      <alignment wrapText="1"/>
    </xf>
    <xf numFmtId="6" fontId="1" fillId="0" borderId="0" xfId="0" applyNumberFormat="1" applyFont="1" applyAlignment="1">
      <alignment wrapText="1"/>
    </xf>
    <xf numFmtId="164" fontId="1" fillId="0" borderId="4" xfId="0" applyNumberFormat="1" applyFont="1" applyBorder="1" applyAlignment="1">
      <alignment wrapText="1"/>
    </xf>
    <xf numFmtId="8" fontId="1" fillId="0" borderId="0" xfId="0" applyNumberFormat="1" applyFont="1" applyAlignment="1">
      <alignment wrapText="1"/>
    </xf>
    <xf numFmtId="164" fontId="1" fillId="0" borderId="5" xfId="0" applyNumberFormat="1" applyFont="1" applyBorder="1" applyAlignment="1">
      <alignment wrapText="1"/>
    </xf>
    <xf numFmtId="164" fontId="13" fillId="0" borderId="10" xfId="0" applyNumberFormat="1" applyFont="1" applyBorder="1" applyAlignment="1">
      <alignment vertical="center" wrapText="1"/>
    </xf>
    <xf numFmtId="40" fontId="0" fillId="0" borderId="0" xfId="0" applyNumberFormat="1" applyAlignment="1">
      <alignment wrapText="1"/>
    </xf>
    <xf numFmtId="0" fontId="2" fillId="0" borderId="0" xfId="0" applyNumberFormat="1" applyFont="1" applyAlignment="1">
      <alignment horizontal="center"/>
    </xf>
    <xf numFmtId="38" fontId="0" fillId="0" borderId="0" xfId="0" applyAlignment="1">
      <alignment wrapText="1"/>
    </xf>
    <xf numFmtId="38" fontId="8" fillId="3" borderId="7" xfId="0" applyFont="1" applyFill="1" applyBorder="1" applyAlignment="1">
      <alignment horizontal="center" vertical="center" textRotation="180" wrapText="1"/>
    </xf>
    <xf numFmtId="0" fontId="9" fillId="0" borderId="9" xfId="0" applyNumberFormat="1" applyFont="1" applyBorder="1" applyAlignment="1">
      <alignment wrapText="1"/>
    </xf>
    <xf numFmtId="0" fontId="9" fillId="0" borderId="11" xfId="0" applyNumberFormat="1" applyFont="1" applyBorder="1" applyAlignment="1">
      <alignment wrapText="1"/>
    </xf>
    <xf numFmtId="38" fontId="8" fillId="3" borderId="13" xfId="0" applyFont="1" applyFill="1" applyBorder="1" applyAlignment="1">
      <alignment horizontal="center" vertical="center" textRotation="180" wrapText="1"/>
    </xf>
    <xf numFmtId="0" fontId="9" fillId="0" borderId="14" xfId="0" applyNumberFormat="1" applyFont="1" applyBorder="1" applyAlignment="1">
      <alignment wrapText="1"/>
    </xf>
    <xf numFmtId="0" fontId="9" fillId="0" borderId="15" xfId="0" applyNumberFormat="1" applyFont="1" applyBorder="1" applyAlignment="1">
      <alignment wrapText="1"/>
    </xf>
    <xf numFmtId="38" fontId="11" fillId="0" borderId="18" xfId="0" quotePrefix="1" applyFont="1" applyBorder="1" applyAlignment="1">
      <alignment horizontal="center" vertical="center" wrapText="1"/>
    </xf>
    <xf numFmtId="0" fontId="9" fillId="0" borderId="19" xfId="0" applyNumberFormat="1" applyFont="1" applyBorder="1" applyAlignment="1">
      <alignment wrapText="1"/>
    </xf>
  </cellXfs>
  <cellStyles count="1">
    <cellStyle name="Normal" xfId="0" builtinId="0"/>
  </cellStyles>
  <dxfs count="4">
    <dxf>
      <font>
        <color theme="1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showGridLines="0" tabSelected="1" topLeftCell="A24" workbookViewId="0">
      <selection activeCell="G20" activeCellId="1" sqref="G48 G20"/>
    </sheetView>
  </sheetViews>
  <sheetFormatPr defaultColWidth="12.7109375" defaultRowHeight="15" customHeight="1" x14ac:dyDescent="0.2"/>
  <cols>
    <col min="1" max="1" width="2.7109375" customWidth="1"/>
    <col min="2" max="2" width="35.7109375" customWidth="1"/>
    <col min="3" max="3" width="5.140625" customWidth="1"/>
    <col min="4" max="4" width="10.7109375" customWidth="1"/>
    <col min="5" max="5" width="5.28515625" customWidth="1"/>
    <col min="6" max="6" width="18.5703125" customWidth="1"/>
    <col min="7" max="7" width="21.85546875" customWidth="1"/>
    <col min="9" max="9" width="20" customWidth="1"/>
    <col min="10" max="10" width="4.85546875" customWidth="1"/>
    <col min="11" max="11" width="15.85546875" customWidth="1"/>
  </cols>
  <sheetData>
    <row r="1" spans="1:7" ht="27.6" customHeight="1" x14ac:dyDescent="0.35">
      <c r="A1" s="1"/>
      <c r="B1" s="77" t="s">
        <v>0</v>
      </c>
      <c r="C1" s="78"/>
      <c r="D1" s="78"/>
      <c r="E1" s="78"/>
      <c r="F1" s="78"/>
      <c r="G1" s="78"/>
    </row>
    <row r="2" spans="1:7" ht="15.75" customHeight="1" x14ac:dyDescent="0.25">
      <c r="A2" s="1"/>
      <c r="B2" s="2" t="s">
        <v>1</v>
      </c>
      <c r="C2" s="3"/>
      <c r="D2" s="4"/>
      <c r="E2" s="4"/>
      <c r="F2" s="4"/>
      <c r="G2" s="4"/>
    </row>
    <row r="3" spans="1:7" ht="15.75" customHeight="1" x14ac:dyDescent="0.25">
      <c r="A3" s="1"/>
      <c r="B3" s="2" t="s">
        <v>2</v>
      </c>
      <c r="C3" s="3"/>
      <c r="D3" s="5"/>
      <c r="E3" s="5"/>
      <c r="F3" s="5"/>
      <c r="G3" s="5"/>
    </row>
    <row r="4" spans="1:7" ht="24" customHeight="1" x14ac:dyDescent="0.2">
      <c r="A4" s="1"/>
      <c r="B4" s="6"/>
      <c r="C4" s="7"/>
      <c r="D4" s="1"/>
      <c r="E4" s="1"/>
      <c r="F4" s="56">
        <v>45747</v>
      </c>
      <c r="G4" s="1"/>
    </row>
    <row r="5" spans="1:7" ht="15.75" customHeight="1" x14ac:dyDescent="0.25">
      <c r="A5" s="1"/>
      <c r="B5" s="9" t="s">
        <v>3</v>
      </c>
      <c r="C5" s="10"/>
      <c r="D5" s="11"/>
      <c r="E5" s="1"/>
      <c r="F5" s="1"/>
      <c r="G5" s="1"/>
    </row>
    <row r="6" spans="1:7" ht="25.5" x14ac:dyDescent="0.2">
      <c r="A6" s="1"/>
      <c r="B6" s="6" t="s">
        <v>4</v>
      </c>
      <c r="C6" s="7"/>
      <c r="D6" s="1"/>
      <c r="E6" s="1"/>
      <c r="F6" s="12">
        <v>8285</v>
      </c>
      <c r="G6" s="1" t="s">
        <v>113</v>
      </c>
    </row>
    <row r="7" spans="1:7" ht="12.75" customHeight="1" x14ac:dyDescent="0.2">
      <c r="A7" s="1"/>
      <c r="B7" s="6" t="s">
        <v>5</v>
      </c>
      <c r="C7" s="7"/>
      <c r="D7" s="1"/>
      <c r="E7" s="1"/>
      <c r="F7" s="12">
        <v>2599.88</v>
      </c>
      <c r="G7" s="1"/>
    </row>
    <row r="8" spans="1:7" ht="12.75" customHeight="1" x14ac:dyDescent="0.2">
      <c r="A8" s="1"/>
      <c r="B8" s="6" t="s">
        <v>6</v>
      </c>
      <c r="C8" s="7"/>
      <c r="D8" s="1"/>
      <c r="E8" s="1"/>
      <c r="F8" s="12">
        <v>2933.33</v>
      </c>
      <c r="G8" s="1" t="s">
        <v>7</v>
      </c>
    </row>
    <row r="9" spans="1:7" ht="12.75" customHeight="1" x14ac:dyDescent="0.2">
      <c r="A9" s="1"/>
      <c r="B9" s="6" t="s">
        <v>8</v>
      </c>
      <c r="C9" s="7"/>
      <c r="D9" s="1"/>
      <c r="E9" s="1"/>
      <c r="F9" s="12">
        <v>7923.75</v>
      </c>
      <c r="G9" s="1"/>
    </row>
    <row r="10" spans="1:7" ht="12.75" customHeight="1" x14ac:dyDescent="0.2">
      <c r="A10" s="1"/>
      <c r="B10" s="8" t="s">
        <v>9</v>
      </c>
      <c r="C10" s="13"/>
      <c r="D10" s="1"/>
      <c r="E10" s="1"/>
      <c r="F10" s="1"/>
      <c r="G10" s="14">
        <f>SUM(F6:F9)</f>
        <v>21741.96</v>
      </c>
    </row>
    <row r="11" spans="1:7" ht="12.75" customHeight="1" x14ac:dyDescent="0.2">
      <c r="A11" s="1"/>
      <c r="B11" s="6"/>
      <c r="C11" s="7"/>
      <c r="D11" s="1"/>
      <c r="E11" s="1"/>
      <c r="F11" s="1"/>
      <c r="G11" s="1"/>
    </row>
    <row r="12" spans="1:7" ht="12.75" customHeight="1" x14ac:dyDescent="0.25">
      <c r="A12" s="1"/>
      <c r="B12" s="9" t="s">
        <v>10</v>
      </c>
      <c r="C12" s="10"/>
      <c r="D12" s="68" t="s">
        <v>11</v>
      </c>
      <c r="E12" s="69"/>
      <c r="F12" s="68" t="s">
        <v>12</v>
      </c>
      <c r="G12" s="1"/>
    </row>
    <row r="13" spans="1:7" ht="12.75" customHeight="1" x14ac:dyDescent="0.2">
      <c r="A13" s="1"/>
      <c r="B13" s="6" t="s">
        <v>85</v>
      </c>
      <c r="C13" s="7"/>
      <c r="D13" s="15">
        <v>3200</v>
      </c>
      <c r="E13" s="70"/>
      <c r="F13" s="12">
        <f t="array" ref="F13:F19">'Invoice Tracking'!D3:D9</f>
        <v>2152.5</v>
      </c>
      <c r="G13" s="15" t="s">
        <v>87</v>
      </c>
    </row>
    <row r="14" spans="1:7" ht="12.75" customHeight="1" x14ac:dyDescent="0.2">
      <c r="A14" s="1"/>
      <c r="B14" s="6" t="s">
        <v>13</v>
      </c>
      <c r="C14" s="7"/>
      <c r="D14" s="1">
        <v>400</v>
      </c>
      <c r="E14" s="1"/>
      <c r="F14" s="12">
        <v>80</v>
      </c>
      <c r="G14" s="15"/>
    </row>
    <row r="15" spans="1:7" ht="12.75" customHeight="1" x14ac:dyDescent="0.2">
      <c r="A15" s="1"/>
      <c r="B15" s="6" t="s">
        <v>14</v>
      </c>
      <c r="C15" s="7"/>
      <c r="D15" s="71">
        <v>500</v>
      </c>
      <c r="E15" s="1"/>
      <c r="F15" s="72">
        <v>436.94</v>
      </c>
      <c r="G15" s="15"/>
    </row>
    <row r="16" spans="1:7" ht="12.75" customHeight="1" x14ac:dyDescent="0.2">
      <c r="A16" s="1"/>
      <c r="B16" s="6" t="s">
        <v>15</v>
      </c>
      <c r="C16" s="7"/>
      <c r="D16" s="73">
        <v>35</v>
      </c>
      <c r="E16" s="1"/>
      <c r="F16" s="72">
        <v>35</v>
      </c>
      <c r="G16" s="15"/>
    </row>
    <row r="17" spans="1:7" ht="12.75" customHeight="1" x14ac:dyDescent="0.2">
      <c r="A17" s="1"/>
      <c r="B17" s="6" t="s">
        <v>16</v>
      </c>
      <c r="C17" s="7"/>
      <c r="D17" s="71">
        <v>150</v>
      </c>
      <c r="E17" s="1"/>
      <c r="F17" s="12">
        <v>0</v>
      </c>
      <c r="G17" s="15"/>
    </row>
    <row r="18" spans="1:7" ht="12.75" customHeight="1" x14ac:dyDescent="0.2">
      <c r="A18" s="1"/>
      <c r="B18" s="6" t="s">
        <v>17</v>
      </c>
      <c r="C18" s="7"/>
      <c r="D18" s="15">
        <v>120</v>
      </c>
      <c r="E18" s="1"/>
      <c r="F18" s="74">
        <v>140</v>
      </c>
      <c r="G18" s="15"/>
    </row>
    <row r="19" spans="1:7" ht="12.75" customHeight="1" x14ac:dyDescent="0.2">
      <c r="A19" s="1"/>
      <c r="B19" s="6" t="s">
        <v>18</v>
      </c>
      <c r="C19" s="7"/>
      <c r="D19" s="15">
        <v>74</v>
      </c>
      <c r="E19" s="1"/>
      <c r="F19" s="74">
        <v>71.400000000000006</v>
      </c>
      <c r="G19" s="1"/>
    </row>
    <row r="20" spans="1:7" ht="12.75" customHeight="1" x14ac:dyDescent="0.2">
      <c r="A20" s="1"/>
      <c r="B20" s="8" t="s">
        <v>19</v>
      </c>
      <c r="C20" s="13"/>
      <c r="D20" s="1"/>
      <c r="E20" s="1"/>
      <c r="F20" s="1"/>
      <c r="G20" s="16">
        <f>SUM(F13:F19)</f>
        <v>2915.84</v>
      </c>
    </row>
    <row r="21" spans="1:7" ht="12.75" customHeight="1" x14ac:dyDescent="0.2">
      <c r="A21" s="1"/>
      <c r="B21" s="6"/>
      <c r="C21" s="7"/>
      <c r="D21" s="1"/>
      <c r="E21" s="1"/>
      <c r="F21" s="1"/>
      <c r="G21" s="1"/>
    </row>
    <row r="22" spans="1:7" ht="15.75" customHeight="1" x14ac:dyDescent="0.25">
      <c r="A22" s="1"/>
      <c r="B22" s="9" t="s">
        <v>20</v>
      </c>
      <c r="C22" s="10"/>
      <c r="D22" s="15"/>
      <c r="E22" s="69"/>
      <c r="F22" s="1"/>
      <c r="G22" s="1"/>
    </row>
    <row r="23" spans="1:7" ht="12.75" customHeight="1" x14ac:dyDescent="0.2">
      <c r="A23" s="1"/>
      <c r="B23" s="6" t="s">
        <v>21</v>
      </c>
      <c r="C23" s="7"/>
      <c r="D23" s="71">
        <v>500</v>
      </c>
      <c r="E23" s="1"/>
      <c r="F23" s="12">
        <f t="array" ref="F23:F47">IF(ISBLANK(Other_Exp_Source_List),"",'Invoice Tracking'!D10:D34)</f>
        <v>500</v>
      </c>
      <c r="G23" s="1"/>
    </row>
    <row r="24" spans="1:7" ht="12.75" customHeight="1" x14ac:dyDescent="0.2">
      <c r="A24" s="1"/>
      <c r="B24" s="6" t="s">
        <v>22</v>
      </c>
      <c r="C24" s="7"/>
      <c r="D24" s="71">
        <v>0</v>
      </c>
      <c r="E24" s="1"/>
      <c r="F24" s="12">
        <v>396.38</v>
      </c>
      <c r="G24" s="1"/>
    </row>
    <row r="25" spans="1:7" ht="12.75" customHeight="1" x14ac:dyDescent="0.2">
      <c r="A25" s="1"/>
      <c r="B25" s="6" t="s">
        <v>23</v>
      </c>
      <c r="C25" s="7"/>
      <c r="D25" s="15">
        <v>1750</v>
      </c>
      <c r="E25" s="1"/>
      <c r="F25" s="12">
        <v>1740</v>
      </c>
      <c r="G25" s="15"/>
    </row>
    <row r="26" spans="1:7" ht="12.75" customHeight="1" x14ac:dyDescent="0.2">
      <c r="A26" s="1"/>
      <c r="B26" s="6" t="s">
        <v>24</v>
      </c>
      <c r="C26" s="7"/>
      <c r="D26" s="71">
        <v>82</v>
      </c>
      <c r="E26" s="1"/>
      <c r="F26" s="12">
        <v>86</v>
      </c>
      <c r="G26" s="15"/>
    </row>
    <row r="27" spans="1:7" ht="12.75" customHeight="1" x14ac:dyDescent="0.2">
      <c r="A27" s="1"/>
      <c r="B27" s="6" t="s">
        <v>25</v>
      </c>
      <c r="C27" s="7"/>
      <c r="D27" s="71">
        <v>150</v>
      </c>
      <c r="E27" s="1"/>
      <c r="F27" s="12">
        <v>135</v>
      </c>
      <c r="G27" s="15"/>
    </row>
    <row r="28" spans="1:7" ht="12.75" customHeight="1" x14ac:dyDescent="0.2">
      <c r="A28" s="1"/>
      <c r="B28" s="6" t="s">
        <v>26</v>
      </c>
      <c r="C28" s="7"/>
      <c r="D28" s="71">
        <v>432</v>
      </c>
      <c r="E28" s="1"/>
      <c r="F28" s="12">
        <v>413.2700000000001</v>
      </c>
      <c r="G28" s="15"/>
    </row>
    <row r="29" spans="1:7" ht="12.75" customHeight="1" x14ac:dyDescent="0.2">
      <c r="A29" s="1"/>
      <c r="B29" s="6" t="s">
        <v>73</v>
      </c>
      <c r="C29" s="7"/>
      <c r="D29" s="1"/>
      <c r="E29" s="1"/>
      <c r="F29" s="12">
        <v>3450</v>
      </c>
      <c r="G29" s="15"/>
    </row>
    <row r="30" spans="1:7" ht="12.75" customHeight="1" x14ac:dyDescent="0.2">
      <c r="A30" s="1"/>
      <c r="B30" s="6" t="s">
        <v>81</v>
      </c>
      <c r="C30" s="7"/>
      <c r="D30" s="1"/>
      <c r="E30" s="1"/>
      <c r="F30" s="12">
        <v>164.51999999999998</v>
      </c>
      <c r="G30" s="1"/>
    </row>
    <row r="31" spans="1:7" ht="12.75" customHeight="1" x14ac:dyDescent="0.2">
      <c r="A31" s="1"/>
      <c r="B31" s="6" t="s">
        <v>95</v>
      </c>
      <c r="C31" s="7"/>
      <c r="D31" s="1"/>
      <c r="E31" s="1"/>
      <c r="F31" s="12">
        <v>482</v>
      </c>
      <c r="G31" s="1"/>
    </row>
    <row r="32" spans="1:7" ht="12.75" customHeight="1" x14ac:dyDescent="0.2">
      <c r="A32" s="1"/>
      <c r="B32" s="6" t="s">
        <v>101</v>
      </c>
      <c r="C32" s="7"/>
      <c r="D32" s="1"/>
      <c r="E32" s="1"/>
      <c r="F32" s="12">
        <v>200</v>
      </c>
      <c r="G32" s="1"/>
    </row>
    <row r="33" spans="1:11" ht="12.75" customHeight="1" x14ac:dyDescent="0.2">
      <c r="A33" s="1"/>
      <c r="B33" s="6" t="s">
        <v>111</v>
      </c>
      <c r="C33" s="7"/>
      <c r="D33" s="1"/>
      <c r="E33" s="1"/>
      <c r="F33" s="12">
        <v>265.86</v>
      </c>
      <c r="G33" s="1"/>
      <c r="K33" s="57"/>
    </row>
    <row r="34" spans="1:11" ht="12.75" customHeight="1" x14ac:dyDescent="0.2">
      <c r="A34" s="1"/>
      <c r="B34" s="6"/>
      <c r="C34" s="7"/>
      <c r="D34" s="1"/>
      <c r="E34" s="1"/>
      <c r="F34" s="12" t="str">
        <v/>
      </c>
      <c r="G34" s="1"/>
    </row>
    <row r="35" spans="1:11" ht="12.75" customHeight="1" x14ac:dyDescent="0.2">
      <c r="A35" s="1"/>
      <c r="B35" s="6"/>
      <c r="C35" s="7"/>
      <c r="D35" s="1"/>
      <c r="E35" s="1"/>
      <c r="F35" s="12" t="str">
        <v/>
      </c>
      <c r="G35" s="1"/>
    </row>
    <row r="36" spans="1:11" ht="12.75" customHeight="1" x14ac:dyDescent="0.2">
      <c r="A36" s="1"/>
      <c r="B36" s="6"/>
      <c r="C36" s="7"/>
      <c r="D36" s="1"/>
      <c r="E36" s="1"/>
      <c r="F36" s="12" t="str">
        <v/>
      </c>
      <c r="G36" s="1"/>
    </row>
    <row r="37" spans="1:11" ht="12.75" customHeight="1" x14ac:dyDescent="0.2">
      <c r="A37" s="1"/>
      <c r="B37" s="6"/>
      <c r="C37" s="7"/>
      <c r="D37" s="1"/>
      <c r="E37" s="1"/>
      <c r="F37" s="12" t="str">
        <v/>
      </c>
      <c r="G37" s="1"/>
    </row>
    <row r="38" spans="1:11" ht="12.75" customHeight="1" x14ac:dyDescent="0.2">
      <c r="A38" s="1"/>
      <c r="B38" s="6"/>
      <c r="C38" s="7"/>
      <c r="D38" s="1"/>
      <c r="E38" s="1"/>
      <c r="F38" s="12" t="str">
        <v/>
      </c>
      <c r="G38" s="1"/>
    </row>
    <row r="39" spans="1:11" ht="12.75" customHeight="1" x14ac:dyDescent="0.2">
      <c r="A39" s="1"/>
      <c r="B39" s="6"/>
      <c r="C39" s="7"/>
      <c r="D39" s="1"/>
      <c r="E39" s="1"/>
      <c r="F39" s="12" t="str">
        <v/>
      </c>
      <c r="G39" s="1"/>
    </row>
    <row r="40" spans="1:11" ht="12.75" customHeight="1" x14ac:dyDescent="0.2">
      <c r="A40" s="1"/>
      <c r="B40" s="6"/>
      <c r="C40" s="7"/>
      <c r="D40" s="1"/>
      <c r="E40" s="1"/>
      <c r="F40" s="12" t="str">
        <v/>
      </c>
      <c r="G40" s="1"/>
    </row>
    <row r="41" spans="1:11" ht="12.75" customHeight="1" x14ac:dyDescent="0.2">
      <c r="A41" s="1"/>
      <c r="B41" s="61" t="s">
        <v>93</v>
      </c>
      <c r="C41" s="7"/>
      <c r="D41" s="1"/>
      <c r="E41" s="1"/>
      <c r="F41" s="12">
        <v>803.69</v>
      </c>
      <c r="G41" s="1"/>
    </row>
    <row r="42" spans="1:11" ht="12.75" customHeight="1" x14ac:dyDescent="0.2">
      <c r="A42" s="1"/>
      <c r="B42" s="61" t="s">
        <v>94</v>
      </c>
      <c r="C42" s="7"/>
      <c r="D42" s="1"/>
      <c r="E42" s="1"/>
      <c r="F42" s="12">
        <v>106.97</v>
      </c>
    </row>
    <row r="43" spans="1:11" ht="12.75" customHeight="1" x14ac:dyDescent="0.2">
      <c r="A43" s="1"/>
      <c r="B43" s="6"/>
      <c r="C43" s="7"/>
      <c r="D43" s="1"/>
      <c r="E43" s="1"/>
      <c r="F43" s="12" t="str">
        <v/>
      </c>
      <c r="G43" s="1"/>
    </row>
    <row r="44" spans="1:11" ht="12.75" customHeight="1" x14ac:dyDescent="0.2">
      <c r="A44" s="1"/>
      <c r="B44" s="6"/>
      <c r="C44" s="7"/>
      <c r="D44" s="1"/>
      <c r="E44" s="1"/>
      <c r="F44" s="12" t="str">
        <v/>
      </c>
      <c r="G44" s="1"/>
    </row>
    <row r="45" spans="1:11" ht="12.75" customHeight="1" x14ac:dyDescent="0.2">
      <c r="A45" s="1"/>
      <c r="B45" s="6"/>
      <c r="C45" s="7"/>
      <c r="D45" s="1"/>
      <c r="E45" s="1"/>
      <c r="F45" s="12" t="str">
        <v/>
      </c>
      <c r="G45" s="1"/>
    </row>
    <row r="46" spans="1:11" ht="12.75" customHeight="1" x14ac:dyDescent="0.2">
      <c r="A46" s="1"/>
      <c r="B46" s="6"/>
      <c r="C46" s="7"/>
      <c r="D46" s="1"/>
      <c r="E46" s="1"/>
      <c r="F46" s="12" t="str">
        <v/>
      </c>
      <c r="G46" s="1"/>
    </row>
    <row r="47" spans="1:11" ht="12.75" customHeight="1" x14ac:dyDescent="0.2">
      <c r="A47" s="1"/>
      <c r="B47" s="6"/>
      <c r="C47" s="7"/>
      <c r="D47" s="15">
        <f>SUM(D13:D46)</f>
        <v>7393</v>
      </c>
      <c r="E47" s="1"/>
      <c r="F47" s="12" t="str">
        <v/>
      </c>
      <c r="G47" s="1"/>
    </row>
    <row r="48" spans="1:11" ht="12.75" customHeight="1" x14ac:dyDescent="0.2">
      <c r="A48" s="1"/>
      <c r="B48" s="8" t="s">
        <v>27</v>
      </c>
      <c r="C48" s="13"/>
      <c r="D48" s="1"/>
      <c r="E48" s="1"/>
      <c r="F48" s="1"/>
      <c r="G48" s="17">
        <f>SUM(F23:F47)</f>
        <v>8743.6899999999987</v>
      </c>
    </row>
    <row r="49" spans="1:8" ht="12.75" customHeight="1" x14ac:dyDescent="0.2">
      <c r="A49" s="1"/>
      <c r="B49" s="8"/>
      <c r="C49" s="13"/>
      <c r="D49" s="1"/>
      <c r="E49" s="1"/>
      <c r="F49" s="1"/>
      <c r="G49" s="1"/>
    </row>
    <row r="50" spans="1:8" ht="12.75" customHeight="1" x14ac:dyDescent="0.2">
      <c r="A50" s="1"/>
      <c r="B50" s="6"/>
      <c r="C50" s="7"/>
      <c r="D50" s="1"/>
      <c r="E50" s="1"/>
      <c r="F50" s="1"/>
      <c r="G50" s="1"/>
    </row>
    <row r="51" spans="1:8" ht="38.25" x14ac:dyDescent="0.2">
      <c r="A51" s="1"/>
      <c r="B51" s="8" t="s">
        <v>28</v>
      </c>
      <c r="C51" s="13"/>
      <c r="D51" s="1"/>
      <c r="E51" s="1"/>
      <c r="F51" s="1"/>
      <c r="G51" s="18">
        <f>G10-G20-G48</f>
        <v>10082.43</v>
      </c>
      <c r="H51" t="s">
        <v>112</v>
      </c>
    </row>
  </sheetData>
  <mergeCells count="1">
    <mergeCell ref="B1:G1"/>
  </mergeCells>
  <dataValidations count="1">
    <dataValidation type="decimal" allowBlank="1" showInputMessage="1" showErrorMessage="1" prompt="Please enter an amount between -10,000,000 and 10,000,000." sqref="F6:F9 F13:F19 F23:F47" xr:uid="{00000000-0002-0000-0000-000000000000}">
      <formula1>-10000000</formula1>
      <formula2>10000000</formula2>
    </dataValidation>
  </dataValidations>
  <printOptions horizontalCentered="1"/>
  <pageMargins left="0.65" right="0.65" top="0.65" bottom="0.9" header="0" footer="0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4"/>
  <sheetViews>
    <sheetView showGridLines="0" topLeftCell="A68" workbookViewId="0">
      <selection activeCell="H107" sqref="H107"/>
    </sheetView>
  </sheetViews>
  <sheetFormatPr defaultColWidth="12.7109375" defaultRowHeight="15" customHeight="1" x14ac:dyDescent="0.2"/>
  <cols>
    <col min="1" max="1" width="1.7109375" customWidth="1"/>
    <col min="2" max="2" width="2.7109375" customWidth="1"/>
    <col min="3" max="3" width="40.7109375" customWidth="1"/>
    <col min="4" max="4" width="44" customWidth="1"/>
    <col min="5" max="5" width="17.42578125" customWidth="1"/>
    <col min="6" max="6" width="11.140625" customWidth="1"/>
    <col min="7" max="7" width="9.85546875" customWidth="1"/>
    <col min="8" max="8" width="16.7109375" customWidth="1"/>
    <col min="9" max="9" width="14.85546875" customWidth="1"/>
    <col min="10" max="26" width="9.140625" customWidth="1"/>
  </cols>
  <sheetData>
    <row r="1" spans="1:26" ht="12.75" customHeight="1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 x14ac:dyDescent="0.2">
      <c r="A2" s="19"/>
      <c r="B2" s="19"/>
      <c r="C2" s="20" t="s">
        <v>29</v>
      </c>
      <c r="D2" s="20" t="s">
        <v>30</v>
      </c>
      <c r="E2" s="20" t="s">
        <v>31</v>
      </c>
      <c r="F2" s="20" t="s">
        <v>32</v>
      </c>
      <c r="G2" s="20" t="s">
        <v>33</v>
      </c>
      <c r="H2" s="21" t="s">
        <v>34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2.75" customHeight="1" x14ac:dyDescent="0.2">
      <c r="A3" s="19"/>
      <c r="B3" s="79" t="str">
        <f>'Inc &amp; Exp statement'!B12</f>
        <v>Admin Costs</v>
      </c>
      <c r="C3" s="62" t="str">
        <f t="array" ref="C3:C9">Admin_Costs_Source_List</f>
        <v>Clerk's Service &amp; Mileage</v>
      </c>
      <c r="D3" s="23">
        <f t="shared" ref="D3:D8" si="0">IF(C3="","",SUMIF($C$39:$C$105,C3,$F$39:$F$105))</f>
        <v>2152.5</v>
      </c>
      <c r="E3" s="24">
        <f t="shared" ref="E3:E34" si="1">IF(C3="","",SUMIF($C$39:$C$105,C3,$G$39:$G$105))</f>
        <v>0</v>
      </c>
      <c r="F3" s="24">
        <f t="shared" ref="F3:F34" si="2">IF(C3="","",D3+E3)</f>
        <v>2152.5</v>
      </c>
      <c r="G3" s="25">
        <f t="shared" ref="G3:G34" si="3">IF(C3="","",COUNTIF($C$39:$C$105,C3))</f>
        <v>12</v>
      </c>
      <c r="H3" s="24">
        <f t="shared" ref="H3:H34" si="4">IF(C3="","",IFERROR(F3/G3,0))</f>
        <v>179.375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2.75" customHeight="1" x14ac:dyDescent="0.2">
      <c r="A4" s="19"/>
      <c r="B4" s="80"/>
      <c r="C4" s="63" t="str">
        <v>Councillor Expenses &amp; Training</v>
      </c>
      <c r="D4" s="27">
        <f t="shared" si="0"/>
        <v>80</v>
      </c>
      <c r="E4" s="28">
        <f t="shared" si="1"/>
        <v>0</v>
      </c>
      <c r="F4" s="28">
        <f t="shared" si="2"/>
        <v>80</v>
      </c>
      <c r="G4" s="29">
        <f t="shared" si="3"/>
        <v>3</v>
      </c>
      <c r="H4" s="30">
        <f t="shared" si="4"/>
        <v>26.666666666666668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2.75" customHeight="1" x14ac:dyDescent="0.2">
      <c r="A5" s="19"/>
      <c r="B5" s="80"/>
      <c r="C5" s="63" t="str">
        <v>Parish Insurance</v>
      </c>
      <c r="D5" s="27">
        <f t="shared" si="0"/>
        <v>436.94</v>
      </c>
      <c r="E5" s="28">
        <f t="shared" si="1"/>
        <v>0</v>
      </c>
      <c r="F5" s="28">
        <f t="shared" si="2"/>
        <v>436.94</v>
      </c>
      <c r="G5" s="29">
        <f t="shared" si="3"/>
        <v>1</v>
      </c>
      <c r="H5" s="28">
        <f t="shared" si="4"/>
        <v>436.94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2.75" customHeight="1" x14ac:dyDescent="0.2">
      <c r="A6" s="19"/>
      <c r="B6" s="80"/>
      <c r="C6" s="63" t="str">
        <v>ICO Registration</v>
      </c>
      <c r="D6" s="27">
        <f t="shared" si="0"/>
        <v>35</v>
      </c>
      <c r="E6" s="28">
        <f t="shared" si="1"/>
        <v>0</v>
      </c>
      <c r="F6" s="28">
        <f t="shared" si="2"/>
        <v>35</v>
      </c>
      <c r="G6" s="29">
        <f t="shared" si="3"/>
        <v>1</v>
      </c>
      <c r="H6" s="30">
        <f t="shared" si="4"/>
        <v>35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2.75" customHeight="1" x14ac:dyDescent="0.2">
      <c r="A7" s="19"/>
      <c r="B7" s="80"/>
      <c r="C7" s="63" t="str">
        <v>Audit Fees</v>
      </c>
      <c r="D7" s="27">
        <f t="shared" si="0"/>
        <v>0</v>
      </c>
      <c r="E7" s="28">
        <f t="shared" si="1"/>
        <v>0</v>
      </c>
      <c r="F7" s="28">
        <f t="shared" si="2"/>
        <v>0</v>
      </c>
      <c r="G7" s="29">
        <f t="shared" si="3"/>
        <v>0</v>
      </c>
      <c r="H7" s="30">
        <f t="shared" si="4"/>
        <v>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19"/>
      <c r="B8" s="80"/>
      <c r="C8" s="63" t="str">
        <v>Church Hall Hire</v>
      </c>
      <c r="D8" s="27">
        <f t="shared" si="0"/>
        <v>140</v>
      </c>
      <c r="E8" s="28">
        <f t="shared" si="1"/>
        <v>0</v>
      </c>
      <c r="F8" s="28">
        <f t="shared" si="2"/>
        <v>140</v>
      </c>
      <c r="G8" s="29">
        <f t="shared" si="3"/>
        <v>3</v>
      </c>
      <c r="H8" s="30">
        <f t="shared" si="4"/>
        <v>46.666666666666664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2.75" customHeight="1" x14ac:dyDescent="0.2">
      <c r="A9" s="19"/>
      <c r="B9" s="81"/>
      <c r="C9" s="64" t="str">
        <v>Admin - Bank Fees</v>
      </c>
      <c r="D9" s="32">
        <f>IF(C8="","",SUMIF($C$39:$C$105,C9,$F$39:$F$105))</f>
        <v>71.400000000000006</v>
      </c>
      <c r="E9" s="33">
        <f t="shared" si="1"/>
        <v>0</v>
      </c>
      <c r="F9" s="33">
        <f t="shared" si="2"/>
        <v>71.400000000000006</v>
      </c>
      <c r="G9" s="34">
        <f t="shared" si="3"/>
        <v>8</v>
      </c>
      <c r="H9" s="35">
        <f t="shared" si="4"/>
        <v>8.9250000000000007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2.75" customHeight="1" x14ac:dyDescent="0.2">
      <c r="A10" s="19"/>
      <c r="B10" s="82" t="str">
        <f>'Inc &amp; Exp statement'!B22</f>
        <v>Other Expenditure</v>
      </c>
      <c r="C10" s="22" t="str">
        <f t="array" ref="C10:C34">IF(ISBLANK(Other_Exp_Source_List),"",Other_Exp_Source_List)</f>
        <v>Churchyard Maintenance</v>
      </c>
      <c r="D10" s="23">
        <f t="shared" ref="D10:D34" si="5">IF(C10="","",SUMIF($C$39:$C$105,C10,$F$39:$F$105))</f>
        <v>500</v>
      </c>
      <c r="E10" s="24">
        <f t="shared" si="1"/>
        <v>0</v>
      </c>
      <c r="F10" s="24">
        <f t="shared" si="2"/>
        <v>500</v>
      </c>
      <c r="G10" s="25">
        <f t="shared" si="3"/>
        <v>2</v>
      </c>
      <c r="H10" s="24">
        <f t="shared" si="4"/>
        <v>250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2.75" customHeight="1" x14ac:dyDescent="0.2">
      <c r="A11" s="19"/>
      <c r="B11" s="83"/>
      <c r="C11" s="26" t="str">
        <v>Website costs (domain) 2nd year of 3 pre-paid</v>
      </c>
      <c r="D11" s="27">
        <f t="shared" si="5"/>
        <v>396.38</v>
      </c>
      <c r="E11" s="28">
        <f t="shared" si="1"/>
        <v>26.8</v>
      </c>
      <c r="F11" s="28">
        <f t="shared" si="2"/>
        <v>423.18</v>
      </c>
      <c r="G11" s="29">
        <f t="shared" si="3"/>
        <v>1</v>
      </c>
      <c r="H11" s="30">
        <f t="shared" si="4"/>
        <v>423.18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2.75" customHeight="1" x14ac:dyDescent="0.2">
      <c r="A12" s="19"/>
      <c r="B12" s="83"/>
      <c r="C12" s="26" t="str">
        <v>Grass Cutting</v>
      </c>
      <c r="D12" s="27">
        <f t="shared" si="5"/>
        <v>1740</v>
      </c>
      <c r="E12" s="28">
        <f t="shared" si="1"/>
        <v>0</v>
      </c>
      <c r="F12" s="28">
        <f t="shared" si="2"/>
        <v>1740</v>
      </c>
      <c r="G12" s="29">
        <f t="shared" si="3"/>
        <v>12</v>
      </c>
      <c r="H12" s="28">
        <f t="shared" si="4"/>
        <v>145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2.75" customHeight="1" x14ac:dyDescent="0.2">
      <c r="A13" s="19"/>
      <c r="B13" s="83"/>
      <c r="C13" s="26" t="str">
        <v>Rospa Inspection</v>
      </c>
      <c r="D13" s="27">
        <f t="shared" si="5"/>
        <v>86</v>
      </c>
      <c r="E13" s="28">
        <f t="shared" si="1"/>
        <v>17.2</v>
      </c>
      <c r="F13" s="28">
        <f t="shared" si="2"/>
        <v>103.2</v>
      </c>
      <c r="G13" s="29">
        <f t="shared" si="3"/>
        <v>1</v>
      </c>
      <c r="H13" s="28">
        <f t="shared" si="4"/>
        <v>103.2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2.75" customHeight="1" x14ac:dyDescent="0.2">
      <c r="A14" s="19"/>
      <c r="B14" s="83"/>
      <c r="C14" s="26" t="str">
        <v>Hedge Cutting</v>
      </c>
      <c r="D14" s="27">
        <f t="shared" si="5"/>
        <v>135</v>
      </c>
      <c r="E14" s="28">
        <f t="shared" si="1"/>
        <v>27</v>
      </c>
      <c r="F14" s="28">
        <f t="shared" si="2"/>
        <v>162</v>
      </c>
      <c r="G14" s="29">
        <f t="shared" si="3"/>
        <v>1</v>
      </c>
      <c r="H14" s="28">
        <f t="shared" si="4"/>
        <v>162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2.75" customHeight="1" x14ac:dyDescent="0.2">
      <c r="A15" s="19"/>
      <c r="B15" s="83"/>
      <c r="C15" s="26" t="str">
        <v>Google Subscription</v>
      </c>
      <c r="D15" s="27">
        <f t="shared" si="5"/>
        <v>413.2700000000001</v>
      </c>
      <c r="E15" s="28">
        <f t="shared" si="1"/>
        <v>0</v>
      </c>
      <c r="F15" s="28">
        <f t="shared" si="2"/>
        <v>413.2700000000001</v>
      </c>
      <c r="G15" s="29">
        <f t="shared" si="3"/>
        <v>12</v>
      </c>
      <c r="H15" s="28">
        <f t="shared" si="4"/>
        <v>34.439166666666672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2.75" customHeight="1" x14ac:dyDescent="0.2">
      <c r="A16" s="19"/>
      <c r="B16" s="83"/>
      <c r="C16" s="26" t="str">
        <v>British Heart Foundation</v>
      </c>
      <c r="D16" s="27">
        <f t="shared" si="5"/>
        <v>3450</v>
      </c>
      <c r="E16" s="28">
        <f t="shared" si="1"/>
        <v>690</v>
      </c>
      <c r="F16" s="28">
        <f t="shared" si="2"/>
        <v>4140</v>
      </c>
      <c r="G16" s="29">
        <f t="shared" si="3"/>
        <v>1</v>
      </c>
      <c r="H16" s="28">
        <f t="shared" si="4"/>
        <v>4140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2.75" customHeight="1" x14ac:dyDescent="0.2">
      <c r="A17" s="19"/>
      <c r="B17" s="83"/>
      <c r="C17" s="26" t="str">
        <v>SALC subscription</v>
      </c>
      <c r="D17" s="27">
        <f t="shared" si="5"/>
        <v>164.51999999999998</v>
      </c>
      <c r="E17" s="28">
        <f t="shared" si="1"/>
        <v>0</v>
      </c>
      <c r="F17" s="28">
        <f t="shared" si="2"/>
        <v>164.51999999999998</v>
      </c>
      <c r="G17" s="29">
        <f t="shared" si="3"/>
        <v>2</v>
      </c>
      <c r="H17" s="28">
        <f t="shared" si="4"/>
        <v>82.259999999999991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2.75" customHeight="1" x14ac:dyDescent="0.2">
      <c r="A18" s="19"/>
      <c r="B18" s="83"/>
      <c r="C18" s="26" t="str">
        <v>Glasdon</v>
      </c>
      <c r="D18" s="27">
        <f t="shared" si="5"/>
        <v>482</v>
      </c>
      <c r="E18" s="28">
        <f t="shared" si="1"/>
        <v>96.49</v>
      </c>
      <c r="F18" s="28">
        <f t="shared" si="2"/>
        <v>578.49</v>
      </c>
      <c r="G18" s="29">
        <f t="shared" si="3"/>
        <v>1</v>
      </c>
      <c r="H18" s="28">
        <f t="shared" si="4"/>
        <v>578.49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2.75" customHeight="1" x14ac:dyDescent="0.2">
      <c r="A19" s="19"/>
      <c r="B19" s="83"/>
      <c r="C19" s="26" t="str">
        <v xml:space="preserve">First Medic </v>
      </c>
      <c r="D19" s="27">
        <f t="shared" si="5"/>
        <v>200</v>
      </c>
      <c r="E19" s="28">
        <f t="shared" si="1"/>
        <v>0</v>
      </c>
      <c r="F19" s="28">
        <f t="shared" si="2"/>
        <v>200</v>
      </c>
      <c r="G19" s="29">
        <f t="shared" si="3"/>
        <v>1</v>
      </c>
      <c r="H19" s="28">
        <f t="shared" si="4"/>
        <v>200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2.75" customHeight="1" x14ac:dyDescent="0.2">
      <c r="A20" s="19"/>
      <c r="B20" s="83"/>
      <c r="C20" s="26" t="str">
        <v>Fences &amp; Gates</v>
      </c>
      <c r="D20" s="27">
        <f t="shared" si="5"/>
        <v>265.86</v>
      </c>
      <c r="E20" s="28">
        <f t="shared" si="1"/>
        <v>53.17</v>
      </c>
      <c r="F20" s="28">
        <f t="shared" si="2"/>
        <v>319.03000000000003</v>
      </c>
      <c r="G20" s="29">
        <f t="shared" si="3"/>
        <v>1</v>
      </c>
      <c r="H20" s="28">
        <f t="shared" si="4"/>
        <v>319.03000000000003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2.75" customHeight="1" x14ac:dyDescent="0.2">
      <c r="A21" s="19"/>
      <c r="B21" s="83"/>
      <c r="C21" s="26" t="str">
        <v/>
      </c>
      <c r="D21" s="27" t="str">
        <f t="shared" si="5"/>
        <v/>
      </c>
      <c r="E21" s="28" t="str">
        <f t="shared" si="1"/>
        <v/>
      </c>
      <c r="F21" s="28" t="str">
        <f t="shared" si="2"/>
        <v/>
      </c>
      <c r="G21" s="29" t="str">
        <f t="shared" si="3"/>
        <v/>
      </c>
      <c r="H21" s="28" t="str">
        <f t="shared" si="4"/>
        <v/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2.75" customHeight="1" x14ac:dyDescent="0.2">
      <c r="A22" s="19"/>
      <c r="B22" s="83"/>
      <c r="C22" s="26" t="str">
        <v/>
      </c>
      <c r="D22" s="27" t="str">
        <f t="shared" si="5"/>
        <v/>
      </c>
      <c r="E22" s="28" t="str">
        <f t="shared" si="1"/>
        <v/>
      </c>
      <c r="F22" s="28" t="str">
        <f t="shared" si="2"/>
        <v/>
      </c>
      <c r="G22" s="29" t="str">
        <f t="shared" si="3"/>
        <v/>
      </c>
      <c r="H22" s="28" t="str">
        <f t="shared" si="4"/>
        <v/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2.75" customHeight="1" x14ac:dyDescent="0.2">
      <c r="A23" s="19"/>
      <c r="B23" s="83"/>
      <c r="C23" s="26" t="str">
        <v/>
      </c>
      <c r="D23" s="27" t="str">
        <f t="shared" si="5"/>
        <v/>
      </c>
      <c r="E23" s="28" t="str">
        <f t="shared" si="1"/>
        <v/>
      </c>
      <c r="F23" s="28" t="str">
        <f t="shared" si="2"/>
        <v/>
      </c>
      <c r="G23" s="29" t="str">
        <f t="shared" si="3"/>
        <v/>
      </c>
      <c r="H23" s="28" t="str">
        <f t="shared" si="4"/>
        <v/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2.75" customHeight="1" x14ac:dyDescent="0.2">
      <c r="A24" s="19"/>
      <c r="B24" s="83"/>
      <c r="C24" s="26" t="str">
        <v/>
      </c>
      <c r="D24" s="27" t="str">
        <f t="shared" si="5"/>
        <v/>
      </c>
      <c r="E24" s="28" t="str">
        <f t="shared" si="1"/>
        <v/>
      </c>
      <c r="F24" s="28" t="str">
        <f t="shared" si="2"/>
        <v/>
      </c>
      <c r="G24" s="29" t="str">
        <f t="shared" si="3"/>
        <v/>
      </c>
      <c r="H24" s="28" t="str">
        <f t="shared" si="4"/>
        <v/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2.75" customHeight="1" x14ac:dyDescent="0.2">
      <c r="A25" s="19"/>
      <c r="B25" s="83"/>
      <c r="C25" s="26" t="str">
        <v/>
      </c>
      <c r="D25" s="27" t="str">
        <f t="shared" si="5"/>
        <v/>
      </c>
      <c r="E25" s="28" t="str">
        <f t="shared" si="1"/>
        <v/>
      </c>
      <c r="F25" s="28" t="str">
        <f t="shared" si="2"/>
        <v/>
      </c>
      <c r="G25" s="29" t="str">
        <f t="shared" si="3"/>
        <v/>
      </c>
      <c r="H25" s="28" t="str">
        <f t="shared" si="4"/>
        <v/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2.75" customHeight="1" x14ac:dyDescent="0.2">
      <c r="A26" s="19"/>
      <c r="B26" s="83"/>
      <c r="C26" s="26" t="str">
        <v/>
      </c>
      <c r="D26" s="27" t="str">
        <f t="shared" si="5"/>
        <v/>
      </c>
      <c r="E26" s="28" t="str">
        <f t="shared" si="1"/>
        <v/>
      </c>
      <c r="F26" s="28" t="str">
        <f t="shared" si="2"/>
        <v/>
      </c>
      <c r="G26" s="29" t="str">
        <f t="shared" si="3"/>
        <v/>
      </c>
      <c r="H26" s="28" t="str">
        <f t="shared" si="4"/>
        <v/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2.75" customHeight="1" x14ac:dyDescent="0.2">
      <c r="A27" s="19"/>
      <c r="B27" s="83"/>
      <c r="C27" s="26" t="str">
        <v/>
      </c>
      <c r="D27" s="27" t="str">
        <f t="shared" si="5"/>
        <v/>
      </c>
      <c r="E27" s="28" t="str">
        <f t="shared" si="1"/>
        <v/>
      </c>
      <c r="F27" s="28" t="str">
        <f t="shared" si="2"/>
        <v/>
      </c>
      <c r="G27" s="29" t="str">
        <f t="shared" si="3"/>
        <v/>
      </c>
      <c r="H27" s="28" t="str">
        <f t="shared" si="4"/>
        <v/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.75" customHeight="1" x14ac:dyDescent="0.2">
      <c r="A28" s="19"/>
      <c r="B28" s="83"/>
      <c r="C28" s="26" t="str">
        <v>VAT Paid</v>
      </c>
      <c r="D28" s="27">
        <f t="shared" si="5"/>
        <v>803.69</v>
      </c>
      <c r="E28" s="28">
        <f t="shared" si="1"/>
        <v>0</v>
      </c>
      <c r="F28" s="28">
        <f>IF(C28="","",D28+E28)</f>
        <v>803.69</v>
      </c>
      <c r="G28" s="29">
        <f t="shared" si="3"/>
        <v>3</v>
      </c>
      <c r="H28" s="28">
        <f t="shared" si="4"/>
        <v>267.8966666666667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.75" customHeight="1" x14ac:dyDescent="0.2">
      <c r="A29" s="19"/>
      <c r="B29" s="83"/>
      <c r="C29" s="26" t="str">
        <v>VAT to be refunded</v>
      </c>
      <c r="D29" s="27">
        <f t="shared" si="5"/>
        <v>106.97</v>
      </c>
      <c r="E29" s="28">
        <f t="shared" si="1"/>
        <v>0</v>
      </c>
      <c r="F29" s="28">
        <f t="shared" si="2"/>
        <v>106.97</v>
      </c>
      <c r="G29" s="29">
        <f t="shared" si="3"/>
        <v>1</v>
      </c>
      <c r="H29" s="28">
        <f t="shared" si="4"/>
        <v>106.97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 x14ac:dyDescent="0.2">
      <c r="A30" s="19"/>
      <c r="B30" s="83"/>
      <c r="C30" s="26" t="str">
        <v/>
      </c>
      <c r="D30" s="27" t="str">
        <f t="shared" si="5"/>
        <v/>
      </c>
      <c r="E30" s="28" t="str">
        <f t="shared" si="1"/>
        <v/>
      </c>
      <c r="F30" s="28" t="str">
        <f t="shared" si="2"/>
        <v/>
      </c>
      <c r="G30" s="29" t="str">
        <f t="shared" si="3"/>
        <v/>
      </c>
      <c r="H30" s="28" t="str">
        <f t="shared" si="4"/>
        <v/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2.75" customHeight="1" x14ac:dyDescent="0.2">
      <c r="A31" s="19"/>
      <c r="B31" s="83"/>
      <c r="C31" s="26" t="str">
        <v/>
      </c>
      <c r="D31" s="27" t="str">
        <f t="shared" si="5"/>
        <v/>
      </c>
      <c r="E31" s="28" t="str">
        <f t="shared" si="1"/>
        <v/>
      </c>
      <c r="F31" s="28" t="str">
        <f t="shared" si="2"/>
        <v/>
      </c>
      <c r="G31" s="29" t="str">
        <f t="shared" si="3"/>
        <v/>
      </c>
      <c r="H31" s="28" t="str">
        <f t="shared" si="4"/>
        <v/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2.75" customHeight="1" x14ac:dyDescent="0.2">
      <c r="A32" s="19"/>
      <c r="B32" s="83"/>
      <c r="C32" s="26" t="str">
        <v/>
      </c>
      <c r="D32" s="27" t="str">
        <f t="shared" si="5"/>
        <v/>
      </c>
      <c r="E32" s="28" t="str">
        <f t="shared" si="1"/>
        <v/>
      </c>
      <c r="F32" s="28" t="str">
        <f t="shared" si="2"/>
        <v/>
      </c>
      <c r="G32" s="29" t="str">
        <f t="shared" si="3"/>
        <v/>
      </c>
      <c r="H32" s="28" t="str">
        <f t="shared" si="4"/>
        <v/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2.75" customHeight="1" x14ac:dyDescent="0.2">
      <c r="A33" s="19"/>
      <c r="B33" s="83"/>
      <c r="C33" s="26" t="str">
        <v/>
      </c>
      <c r="D33" s="27" t="str">
        <f t="shared" si="5"/>
        <v/>
      </c>
      <c r="E33" s="28" t="str">
        <f t="shared" si="1"/>
        <v/>
      </c>
      <c r="F33" s="28" t="str">
        <f t="shared" si="2"/>
        <v/>
      </c>
      <c r="G33" s="29" t="str">
        <f t="shared" si="3"/>
        <v/>
      </c>
      <c r="H33" s="28" t="str">
        <f t="shared" si="4"/>
        <v/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2.75" customHeight="1" x14ac:dyDescent="0.2">
      <c r="A34" s="19"/>
      <c r="B34" s="84"/>
      <c r="C34" s="31" t="str">
        <v/>
      </c>
      <c r="D34" s="32" t="str">
        <f t="shared" si="5"/>
        <v/>
      </c>
      <c r="E34" s="33" t="str">
        <f t="shared" si="1"/>
        <v/>
      </c>
      <c r="F34" s="33" t="str">
        <f t="shared" si="2"/>
        <v/>
      </c>
      <c r="G34" s="34" t="str">
        <f t="shared" si="3"/>
        <v/>
      </c>
      <c r="H34" s="33" t="str">
        <f t="shared" si="4"/>
        <v/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2.75" customHeight="1" x14ac:dyDescent="0.2">
      <c r="A35" s="19"/>
      <c r="B35" s="19"/>
      <c r="C35" s="19"/>
      <c r="D35" s="36">
        <f t="shared" ref="D35:E35" si="6">SUM(D3:D34)</f>
        <v>11659.530000000002</v>
      </c>
      <c r="E35" s="37">
        <f t="shared" si="6"/>
        <v>910.66</v>
      </c>
      <c r="F35" s="37">
        <f>E35+D35</f>
        <v>12570.190000000002</v>
      </c>
      <c r="G35" s="38">
        <f>SUM(G3:G34)</f>
        <v>67</v>
      </c>
      <c r="H35" s="39" t="str">
        <f>IF(G35=H36,"Counts Tally","Counts Differ")</f>
        <v>Counts Tally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2.75" customHeight="1" x14ac:dyDescent="0.2">
      <c r="A36" s="19"/>
      <c r="B36" s="19"/>
      <c r="C36" s="19"/>
      <c r="D36" s="40" t="s">
        <v>35</v>
      </c>
      <c r="E36" s="19"/>
      <c r="F36" s="19"/>
      <c r="G36" s="19"/>
      <c r="H36" s="38">
        <f>COUNT(F39:F105)</f>
        <v>67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2.75" customHeight="1" x14ac:dyDescent="0.2">
      <c r="A37" s="19"/>
      <c r="B37" s="19"/>
      <c r="C37" s="19"/>
      <c r="D37" s="41" t="str">
        <f>IF(D35=H37,"Amounts Tally","Amounts Differ")</f>
        <v>Amounts Tally</v>
      </c>
      <c r="E37" s="85" t="s">
        <v>36</v>
      </c>
      <c r="F37" s="78"/>
      <c r="G37" s="86"/>
      <c r="H37" s="42">
        <f>SUM(F39:F105)</f>
        <v>11659.530000000002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2.75" customHeight="1" x14ac:dyDescent="0.2">
      <c r="A38" s="19"/>
      <c r="B38" s="19"/>
      <c r="C38" s="20" t="s">
        <v>37</v>
      </c>
      <c r="D38" s="20" t="s">
        <v>38</v>
      </c>
      <c r="E38" s="20" t="s">
        <v>39</v>
      </c>
      <c r="F38" s="20" t="s">
        <v>40</v>
      </c>
      <c r="G38" s="20" t="s">
        <v>41</v>
      </c>
      <c r="H38" s="21" t="s">
        <v>42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2.75" customHeight="1" x14ac:dyDescent="0.2">
      <c r="A39" s="19"/>
      <c r="B39" s="19"/>
      <c r="C39" s="65" t="s">
        <v>26</v>
      </c>
      <c r="D39" s="22" t="s">
        <v>43</v>
      </c>
      <c r="E39" s="43" t="s">
        <v>44</v>
      </c>
      <c r="F39" s="44">
        <v>36</v>
      </c>
      <c r="G39" s="24">
        <v>0</v>
      </c>
      <c r="H39" s="24">
        <v>36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2.75" customHeight="1" x14ac:dyDescent="0.2">
      <c r="A40" s="19"/>
      <c r="B40" s="19"/>
      <c r="C40" s="66" t="s">
        <v>26</v>
      </c>
      <c r="D40" s="26" t="s">
        <v>45</v>
      </c>
      <c r="E40" s="30" t="s">
        <v>46</v>
      </c>
      <c r="F40" s="45">
        <v>36</v>
      </c>
      <c r="G40" s="28">
        <v>0</v>
      </c>
      <c r="H40" s="28">
        <v>36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2.75" customHeight="1" x14ac:dyDescent="0.2">
      <c r="A41" s="19"/>
      <c r="B41" s="19"/>
      <c r="C41" s="66" t="s">
        <v>23</v>
      </c>
      <c r="D41" s="26" t="s">
        <v>47</v>
      </c>
      <c r="E41" s="55">
        <v>45395</v>
      </c>
      <c r="F41" s="45">
        <v>145</v>
      </c>
      <c r="G41" s="28">
        <v>0</v>
      </c>
      <c r="H41" s="28">
        <v>145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2.75" customHeight="1" x14ac:dyDescent="0.2">
      <c r="A42" s="19"/>
      <c r="B42" s="19"/>
      <c r="C42" s="66" t="s">
        <v>23</v>
      </c>
      <c r="D42" s="26" t="s">
        <v>48</v>
      </c>
      <c r="E42" s="55">
        <v>45781</v>
      </c>
      <c r="F42" s="45">
        <v>145</v>
      </c>
      <c r="G42" s="28">
        <v>0</v>
      </c>
      <c r="H42" s="28">
        <v>145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2.75" customHeight="1" x14ac:dyDescent="0.2">
      <c r="A43" s="19"/>
      <c r="B43" s="19"/>
      <c r="C43" s="66" t="s">
        <v>85</v>
      </c>
      <c r="D43" s="26" t="s">
        <v>49</v>
      </c>
      <c r="E43" s="30" t="s">
        <v>50</v>
      </c>
      <c r="F43" s="45">
        <v>280</v>
      </c>
      <c r="G43" s="28">
        <v>0</v>
      </c>
      <c r="H43" s="28">
        <v>280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2.75" customHeight="1" x14ac:dyDescent="0.2">
      <c r="A44" s="19"/>
      <c r="B44" s="19"/>
      <c r="C44" s="66" t="s">
        <v>85</v>
      </c>
      <c r="D44" s="26" t="s">
        <v>51</v>
      </c>
      <c r="E44" s="30" t="s">
        <v>46</v>
      </c>
      <c r="F44" s="45">
        <v>323.75</v>
      </c>
      <c r="G44" s="28">
        <v>0</v>
      </c>
      <c r="H44" s="28">
        <v>323.75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2.75" customHeight="1" x14ac:dyDescent="0.2">
      <c r="A45" s="19"/>
      <c r="B45" s="19"/>
      <c r="C45" s="66" t="s">
        <v>26</v>
      </c>
      <c r="D45" s="26" t="s">
        <v>52</v>
      </c>
      <c r="E45" s="46">
        <v>45443</v>
      </c>
      <c r="F45" s="54">
        <v>36</v>
      </c>
      <c r="G45" s="28">
        <v>0</v>
      </c>
      <c r="H45" s="28">
        <v>36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2.75" customHeight="1" x14ac:dyDescent="0.2">
      <c r="A46" s="19"/>
      <c r="B46" s="19"/>
      <c r="C46" s="66" t="s">
        <v>23</v>
      </c>
      <c r="D46" s="26" t="s">
        <v>53</v>
      </c>
      <c r="E46" s="47">
        <v>45446</v>
      </c>
      <c r="F46" s="54">
        <v>145</v>
      </c>
      <c r="G46" s="28">
        <v>0</v>
      </c>
      <c r="H46" s="28">
        <v>145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2.75" customHeight="1" x14ac:dyDescent="0.2">
      <c r="A47" s="19"/>
      <c r="B47" s="19"/>
      <c r="C47" s="66" t="s">
        <v>14</v>
      </c>
      <c r="D47" s="26" t="s">
        <v>54</v>
      </c>
      <c r="E47" s="46">
        <v>45440</v>
      </c>
      <c r="F47" s="45">
        <v>436.94</v>
      </c>
      <c r="G47" s="28">
        <v>0</v>
      </c>
      <c r="H47" s="28">
        <v>436.94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2.75" customHeight="1" x14ac:dyDescent="0.2">
      <c r="A48" s="19"/>
      <c r="B48" s="19"/>
      <c r="C48" s="66" t="s">
        <v>85</v>
      </c>
      <c r="D48" s="26" t="s">
        <v>55</v>
      </c>
      <c r="E48" s="47">
        <v>45446</v>
      </c>
      <c r="F48" s="54">
        <v>271.25</v>
      </c>
      <c r="G48" s="28">
        <v>0</v>
      </c>
      <c r="H48" s="28">
        <v>271.25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2.75" customHeight="1" x14ac:dyDescent="0.2">
      <c r="A49" s="19"/>
      <c r="B49" s="19"/>
      <c r="C49" s="66" t="s">
        <v>18</v>
      </c>
      <c r="D49" s="26" t="s">
        <v>62</v>
      </c>
      <c r="E49" s="55">
        <v>45473</v>
      </c>
      <c r="F49" s="54">
        <v>18</v>
      </c>
      <c r="G49" s="28">
        <v>0</v>
      </c>
      <c r="H49" s="28">
        <v>18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2.75" customHeight="1" x14ac:dyDescent="0.2">
      <c r="A50" s="19"/>
      <c r="B50" s="19"/>
      <c r="C50" s="66" t="s">
        <v>26</v>
      </c>
      <c r="D50" s="26" t="s">
        <v>63</v>
      </c>
      <c r="E50" s="55">
        <v>45473</v>
      </c>
      <c r="F50" s="54">
        <v>36</v>
      </c>
      <c r="G50" s="28">
        <v>0</v>
      </c>
      <c r="H50" s="28">
        <v>36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2.75" customHeight="1" x14ac:dyDescent="0.2">
      <c r="A51" s="19"/>
      <c r="B51" s="19"/>
      <c r="C51" s="66" t="s">
        <v>85</v>
      </c>
      <c r="D51" s="26" t="s">
        <v>64</v>
      </c>
      <c r="E51" s="55">
        <v>45474</v>
      </c>
      <c r="F51" s="54">
        <v>148.75</v>
      </c>
      <c r="G51" s="28">
        <v>0</v>
      </c>
      <c r="H51" s="28">
        <v>148.75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2.75" customHeight="1" x14ac:dyDescent="0.2">
      <c r="A52" s="19"/>
      <c r="B52" s="19"/>
      <c r="C52" s="66" t="s">
        <v>23</v>
      </c>
      <c r="D52" s="26" t="s">
        <v>65</v>
      </c>
      <c r="E52" s="55">
        <v>45477</v>
      </c>
      <c r="F52" s="54">
        <v>145</v>
      </c>
      <c r="G52" s="28">
        <v>0</v>
      </c>
      <c r="H52" s="28">
        <v>145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2.75" customHeight="1" x14ac:dyDescent="0.2">
      <c r="A53" s="19"/>
      <c r="B53" s="19"/>
      <c r="C53" s="66" t="s">
        <v>21</v>
      </c>
      <c r="D53" s="26" t="s">
        <v>66</v>
      </c>
      <c r="E53" s="55">
        <v>45418</v>
      </c>
      <c r="F53" s="54">
        <v>250</v>
      </c>
      <c r="G53" s="28">
        <v>0</v>
      </c>
      <c r="H53" s="28">
        <v>250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2.75" customHeight="1" x14ac:dyDescent="0.2">
      <c r="A54" s="19"/>
      <c r="B54" s="19"/>
      <c r="C54" s="66" t="s">
        <v>17</v>
      </c>
      <c r="D54" s="26" t="s">
        <v>67</v>
      </c>
      <c r="E54" s="55">
        <v>45418</v>
      </c>
      <c r="F54" s="54">
        <v>60</v>
      </c>
      <c r="G54" s="28">
        <v>0</v>
      </c>
      <c r="H54" s="28">
        <v>60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2.75" customHeight="1" x14ac:dyDescent="0.2">
      <c r="A55" s="19"/>
      <c r="B55" s="19"/>
      <c r="C55" s="66" t="s">
        <v>13</v>
      </c>
      <c r="D55" s="26" t="s">
        <v>68</v>
      </c>
      <c r="E55" s="55">
        <v>44680</v>
      </c>
      <c r="F55" s="54">
        <v>30</v>
      </c>
      <c r="G55" s="28">
        <v>0</v>
      </c>
      <c r="H55" s="28">
        <v>30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2.75" customHeight="1" x14ac:dyDescent="0.2">
      <c r="A56" s="19"/>
      <c r="B56" s="19"/>
      <c r="C56" s="66" t="s">
        <v>13</v>
      </c>
      <c r="D56" s="26" t="s">
        <v>69</v>
      </c>
      <c r="E56" s="55">
        <v>44417</v>
      </c>
      <c r="F56" s="54">
        <v>25</v>
      </c>
      <c r="G56" s="28">
        <v>0</v>
      </c>
      <c r="H56" s="28">
        <v>25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2.75" customHeight="1" x14ac:dyDescent="0.2">
      <c r="A57" s="19"/>
      <c r="B57" s="19"/>
      <c r="C57" s="66" t="s">
        <v>13</v>
      </c>
      <c r="D57" s="26" t="s">
        <v>70</v>
      </c>
      <c r="E57" s="55">
        <v>44417</v>
      </c>
      <c r="F57" s="54">
        <v>25</v>
      </c>
      <c r="G57" s="28">
        <v>0</v>
      </c>
      <c r="H57" s="28">
        <v>25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2.75" customHeight="1" x14ac:dyDescent="0.2">
      <c r="A58" s="19"/>
      <c r="B58" s="19"/>
      <c r="C58" s="66" t="s">
        <v>15</v>
      </c>
      <c r="D58" s="26" t="s">
        <v>71</v>
      </c>
      <c r="E58" s="30"/>
      <c r="F58" s="54">
        <v>35</v>
      </c>
      <c r="G58" s="28">
        <v>0</v>
      </c>
      <c r="H58" s="28">
        <v>35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2.75" customHeight="1" x14ac:dyDescent="0.2">
      <c r="A59" s="19"/>
      <c r="B59" s="19"/>
      <c r="C59" s="66" t="s">
        <v>73</v>
      </c>
      <c r="D59" s="26" t="s">
        <v>72</v>
      </c>
      <c r="E59" s="55">
        <v>45405</v>
      </c>
      <c r="F59" s="54">
        <v>3450</v>
      </c>
      <c r="G59" s="28">
        <v>690</v>
      </c>
      <c r="H59" s="28">
        <v>4140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2.75" customHeight="1" x14ac:dyDescent="0.2">
      <c r="A60" s="19"/>
      <c r="B60" s="19"/>
      <c r="C60" s="66" t="s">
        <v>85</v>
      </c>
      <c r="D60" s="26" t="s">
        <v>75</v>
      </c>
      <c r="E60" s="55">
        <v>45506</v>
      </c>
      <c r="F60" s="54">
        <v>166.25</v>
      </c>
      <c r="G60" s="28">
        <v>0</v>
      </c>
      <c r="H60" s="28">
        <v>166.25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2.75" customHeight="1" x14ac:dyDescent="0.2">
      <c r="A61" s="19"/>
      <c r="B61" s="19"/>
      <c r="C61" s="66" t="s">
        <v>26</v>
      </c>
      <c r="D61" s="26" t="s">
        <v>75</v>
      </c>
      <c r="E61" s="55">
        <v>45504</v>
      </c>
      <c r="F61" s="54">
        <v>36</v>
      </c>
      <c r="G61" s="28">
        <v>0</v>
      </c>
      <c r="H61" s="28">
        <v>36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2.75" customHeight="1" x14ac:dyDescent="0.2">
      <c r="A62" s="19"/>
      <c r="B62" s="19"/>
      <c r="C62" s="66" t="s">
        <v>23</v>
      </c>
      <c r="D62" s="26" t="s">
        <v>76</v>
      </c>
      <c r="E62" s="55">
        <v>45509</v>
      </c>
      <c r="F62" s="54">
        <v>145</v>
      </c>
      <c r="G62" s="28">
        <v>0</v>
      </c>
      <c r="H62" s="28">
        <v>145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2.75" customHeight="1" x14ac:dyDescent="0.2">
      <c r="A63" s="19"/>
      <c r="B63" s="19"/>
      <c r="C63" s="66" t="s">
        <v>93</v>
      </c>
      <c r="D63" s="26" t="s">
        <v>77</v>
      </c>
      <c r="E63" s="30"/>
      <c r="F63" s="28">
        <v>690</v>
      </c>
      <c r="G63" s="28">
        <v>0</v>
      </c>
      <c r="H63" s="28">
        <v>690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2.75" customHeight="1" x14ac:dyDescent="0.2">
      <c r="A64" s="19"/>
      <c r="B64" s="19"/>
      <c r="C64" s="66" t="s">
        <v>26</v>
      </c>
      <c r="D64" s="26" t="s">
        <v>78</v>
      </c>
      <c r="E64" s="55">
        <v>45541</v>
      </c>
      <c r="F64" s="58">
        <v>36</v>
      </c>
      <c r="G64" s="28">
        <v>0</v>
      </c>
      <c r="H64" s="28">
        <v>36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2.75" customHeight="1" x14ac:dyDescent="0.2">
      <c r="A65" s="19"/>
      <c r="B65" s="19"/>
      <c r="C65" s="66" t="s">
        <v>21</v>
      </c>
      <c r="D65" s="26" t="s">
        <v>79</v>
      </c>
      <c r="E65" s="55">
        <v>45554</v>
      </c>
      <c r="F65" s="58">
        <v>250</v>
      </c>
      <c r="G65" s="28">
        <v>0</v>
      </c>
      <c r="H65" s="28">
        <v>250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2.75" customHeight="1" x14ac:dyDescent="0.2">
      <c r="A66" s="19"/>
      <c r="B66" s="19"/>
      <c r="C66" s="66" t="s">
        <v>17</v>
      </c>
      <c r="D66" s="26" t="s">
        <v>80</v>
      </c>
      <c r="E66" s="55">
        <v>45554</v>
      </c>
      <c r="F66" s="58">
        <v>20</v>
      </c>
      <c r="G66" s="28">
        <v>0</v>
      </c>
      <c r="H66" s="28">
        <v>20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A67" s="19"/>
      <c r="B67" s="19"/>
      <c r="C67" s="66" t="s">
        <v>81</v>
      </c>
      <c r="D67" s="30" t="s">
        <v>82</v>
      </c>
      <c r="E67" s="55">
        <v>45554</v>
      </c>
      <c r="F67" s="58">
        <v>81.239999999999995</v>
      </c>
      <c r="G67" s="28">
        <v>0</v>
      </c>
      <c r="H67" s="28">
        <v>81.239999999999995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A68" s="19"/>
      <c r="B68" s="19"/>
      <c r="C68" s="66" t="s">
        <v>81</v>
      </c>
      <c r="D68" s="30" t="s">
        <v>83</v>
      </c>
      <c r="E68" s="55">
        <v>45554</v>
      </c>
      <c r="F68" s="58">
        <v>83.28</v>
      </c>
      <c r="G68" s="28">
        <v>0</v>
      </c>
      <c r="H68" s="28">
        <v>83.28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A69" s="19"/>
      <c r="B69" s="19"/>
      <c r="C69" s="66" t="s">
        <v>23</v>
      </c>
      <c r="D69" s="26" t="s">
        <v>84</v>
      </c>
      <c r="E69" s="55">
        <v>45526</v>
      </c>
      <c r="F69" s="58">
        <v>145</v>
      </c>
      <c r="G69" s="28">
        <v>0</v>
      </c>
      <c r="H69" s="28">
        <v>145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A70" s="19"/>
      <c r="B70" s="19"/>
      <c r="C70" s="66" t="s">
        <v>85</v>
      </c>
      <c r="D70" s="26" t="s">
        <v>86</v>
      </c>
      <c r="E70" s="55">
        <v>45554</v>
      </c>
      <c r="F70" s="58">
        <v>105</v>
      </c>
      <c r="G70" s="28">
        <v>0</v>
      </c>
      <c r="H70" s="28">
        <v>105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A71" s="19"/>
      <c r="B71" s="19"/>
      <c r="C71" s="66" t="s">
        <v>18</v>
      </c>
      <c r="D71" s="26" t="s">
        <v>62</v>
      </c>
      <c r="E71" s="55">
        <v>45565</v>
      </c>
      <c r="F71" s="58">
        <v>18</v>
      </c>
      <c r="G71" s="28">
        <v>0</v>
      </c>
      <c r="H71" s="28">
        <v>18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2.75" customHeight="1" x14ac:dyDescent="0.2">
      <c r="A72" s="19"/>
      <c r="B72" s="19"/>
      <c r="C72" s="66" t="s">
        <v>26</v>
      </c>
      <c r="D72" s="26" t="s">
        <v>88</v>
      </c>
      <c r="E72" s="55">
        <v>45572</v>
      </c>
      <c r="F72" s="58">
        <v>36</v>
      </c>
      <c r="G72" s="28">
        <v>0</v>
      </c>
      <c r="H72" s="28">
        <v>36</v>
      </c>
      <c r="I72" s="48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2.75" customHeight="1" x14ac:dyDescent="0.2">
      <c r="A73" s="19"/>
      <c r="B73" s="19"/>
      <c r="C73" s="67" t="s">
        <v>23</v>
      </c>
      <c r="D73" s="59" t="s">
        <v>89</v>
      </c>
      <c r="E73" s="55">
        <v>45567</v>
      </c>
      <c r="F73" s="58">
        <v>145</v>
      </c>
      <c r="G73" s="28">
        <v>0</v>
      </c>
      <c r="H73" s="28">
        <v>145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2.75" customHeight="1" x14ac:dyDescent="0.2">
      <c r="A74" s="19"/>
      <c r="B74" s="19"/>
      <c r="C74" s="66" t="s">
        <v>85</v>
      </c>
      <c r="D74" s="59" t="s">
        <v>88</v>
      </c>
      <c r="E74" s="55">
        <v>45573</v>
      </c>
      <c r="F74" s="58">
        <v>157.5</v>
      </c>
      <c r="G74" s="28">
        <v>0</v>
      </c>
      <c r="H74" s="28">
        <v>157.5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2.75" customHeight="1" x14ac:dyDescent="0.2">
      <c r="A75" s="19"/>
      <c r="B75" s="19"/>
      <c r="C75" s="67" t="s">
        <v>24</v>
      </c>
      <c r="D75" s="59" t="s">
        <v>90</v>
      </c>
      <c r="E75" s="55">
        <v>45575</v>
      </c>
      <c r="F75" s="58">
        <v>86</v>
      </c>
      <c r="G75" s="28">
        <v>17.2</v>
      </c>
      <c r="H75" s="28">
        <v>103.2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2.75" customHeight="1" x14ac:dyDescent="0.2">
      <c r="A76" s="19"/>
      <c r="B76" s="19"/>
      <c r="C76" s="66" t="s">
        <v>18</v>
      </c>
      <c r="D76" s="59" t="s">
        <v>62</v>
      </c>
      <c r="E76" s="55">
        <v>45596</v>
      </c>
      <c r="F76" s="58">
        <v>5.4</v>
      </c>
      <c r="G76" s="28">
        <v>0</v>
      </c>
      <c r="H76" s="28">
        <v>5.4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2.75" customHeight="1" x14ac:dyDescent="0.2">
      <c r="A77" s="19"/>
      <c r="B77" s="19"/>
      <c r="C77" s="66" t="s">
        <v>93</v>
      </c>
      <c r="D77" s="59" t="s">
        <v>24</v>
      </c>
      <c r="E77" s="55"/>
      <c r="F77" s="28">
        <v>17.2</v>
      </c>
      <c r="G77" s="28">
        <v>0</v>
      </c>
      <c r="H77" s="28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2.75" customHeight="1" x14ac:dyDescent="0.2">
      <c r="A78" s="19"/>
      <c r="B78" s="19"/>
      <c r="C78" s="66" t="s">
        <v>95</v>
      </c>
      <c r="D78" s="26" t="s">
        <v>96</v>
      </c>
      <c r="E78" s="55">
        <v>45614</v>
      </c>
      <c r="F78" s="58">
        <v>482</v>
      </c>
      <c r="G78" s="28">
        <v>96.49</v>
      </c>
      <c r="H78" s="28">
        <v>578.92999999999995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2.75" customHeight="1" x14ac:dyDescent="0.2">
      <c r="A79" s="19"/>
      <c r="B79" s="19"/>
      <c r="C79" s="66" t="s">
        <v>26</v>
      </c>
      <c r="D79" s="26" t="s">
        <v>97</v>
      </c>
      <c r="E79" s="55">
        <v>45603</v>
      </c>
      <c r="F79" s="58">
        <v>33.11</v>
      </c>
      <c r="G79" s="28">
        <v>0</v>
      </c>
      <c r="H79" s="28">
        <v>33.11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2.75" customHeight="1" x14ac:dyDescent="0.2">
      <c r="A80" s="19"/>
      <c r="B80" s="19"/>
      <c r="C80" s="66" t="s">
        <v>23</v>
      </c>
      <c r="D80" s="26" t="s">
        <v>114</v>
      </c>
      <c r="E80" s="55">
        <v>45590</v>
      </c>
      <c r="F80" s="58">
        <v>145</v>
      </c>
      <c r="G80" s="28">
        <v>0</v>
      </c>
      <c r="H80" s="28">
        <v>145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2.75" customHeight="1" x14ac:dyDescent="0.2">
      <c r="A81" s="19"/>
      <c r="B81" s="19"/>
      <c r="C81" s="66" t="s">
        <v>93</v>
      </c>
      <c r="D81" s="26" t="s">
        <v>98</v>
      </c>
      <c r="E81" s="55"/>
      <c r="F81" s="28">
        <v>96.49</v>
      </c>
      <c r="G81" s="28">
        <v>0</v>
      </c>
      <c r="H81" s="28">
        <v>96.49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2.75" customHeight="1" x14ac:dyDescent="0.2">
      <c r="A82" s="19"/>
      <c r="B82" s="19"/>
      <c r="C82" s="66" t="s">
        <v>85</v>
      </c>
      <c r="D82" s="26" t="s">
        <v>97</v>
      </c>
      <c r="E82" s="55">
        <v>45614</v>
      </c>
      <c r="F82" s="58">
        <v>166.25</v>
      </c>
      <c r="G82" s="28">
        <v>0</v>
      </c>
      <c r="H82" s="28">
        <v>166.25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2.75" customHeight="1" x14ac:dyDescent="0.2">
      <c r="A83" s="19"/>
      <c r="B83" s="19"/>
      <c r="C83" s="66" t="s">
        <v>18</v>
      </c>
      <c r="D83" s="26" t="s">
        <v>62</v>
      </c>
      <c r="E83" s="55">
        <v>45626</v>
      </c>
      <c r="F83" s="58">
        <v>6</v>
      </c>
      <c r="G83" s="28">
        <v>0</v>
      </c>
      <c r="H83" s="28">
        <v>6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2.75" customHeight="1" x14ac:dyDescent="0.2">
      <c r="A84" s="19"/>
      <c r="B84" s="19"/>
      <c r="C84" s="66" t="s">
        <v>26</v>
      </c>
      <c r="D84" s="26" t="s">
        <v>99</v>
      </c>
      <c r="E84" s="55">
        <v>45632</v>
      </c>
      <c r="F84" s="58">
        <v>32.04</v>
      </c>
      <c r="G84" s="28">
        <v>0</v>
      </c>
      <c r="H84" s="28">
        <v>32.04</v>
      </c>
      <c r="I84" s="4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2.75" customHeight="1" x14ac:dyDescent="0.2">
      <c r="A85" s="19"/>
      <c r="B85" s="19"/>
      <c r="C85" s="66" t="s">
        <v>85</v>
      </c>
      <c r="D85" s="26" t="s">
        <v>99</v>
      </c>
      <c r="E85" s="55">
        <v>45639</v>
      </c>
      <c r="F85" s="58">
        <v>183.75</v>
      </c>
      <c r="G85" s="28">
        <v>0</v>
      </c>
      <c r="H85" s="28">
        <v>183.75</v>
      </c>
      <c r="I85" s="4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2.75" customHeight="1" x14ac:dyDescent="0.2">
      <c r="A86" s="19"/>
      <c r="B86" s="19"/>
      <c r="C86" s="66" t="s">
        <v>23</v>
      </c>
      <c r="D86" s="26"/>
      <c r="E86" s="55"/>
      <c r="F86" s="58">
        <v>145</v>
      </c>
      <c r="G86" s="28">
        <v>0</v>
      </c>
      <c r="H86" s="28">
        <v>145</v>
      </c>
      <c r="I86" s="4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2.75" customHeight="1" x14ac:dyDescent="0.2">
      <c r="A87" s="19"/>
      <c r="B87" s="19"/>
      <c r="C87" s="66" t="s">
        <v>18</v>
      </c>
      <c r="D87" s="26" t="s">
        <v>100</v>
      </c>
      <c r="E87" s="55">
        <v>45657</v>
      </c>
      <c r="F87" s="58">
        <v>6</v>
      </c>
      <c r="G87" s="28">
        <v>0</v>
      </c>
      <c r="H87" s="28">
        <v>6</v>
      </c>
      <c r="I87" s="4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2.75" customHeight="1" x14ac:dyDescent="0.2">
      <c r="A88" s="19"/>
      <c r="B88" s="19"/>
      <c r="C88" s="66" t="s">
        <v>26</v>
      </c>
      <c r="D88" s="26" t="s">
        <v>100</v>
      </c>
      <c r="E88" s="55">
        <v>45665</v>
      </c>
      <c r="F88" s="58">
        <v>32.04</v>
      </c>
      <c r="G88" s="28">
        <v>0</v>
      </c>
      <c r="H88" s="28">
        <v>32.04</v>
      </c>
      <c r="I88" s="4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2.75" customHeight="1" x14ac:dyDescent="0.2">
      <c r="A89" s="19"/>
      <c r="B89" s="19"/>
      <c r="C89" s="66" t="s">
        <v>101</v>
      </c>
      <c r="D89" s="26" t="s">
        <v>102</v>
      </c>
      <c r="E89" s="55">
        <v>45678</v>
      </c>
      <c r="F89" s="58">
        <v>200</v>
      </c>
      <c r="G89" s="28">
        <v>0</v>
      </c>
      <c r="H89" s="28">
        <v>200</v>
      </c>
      <c r="I89" s="4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2.75" customHeight="1" x14ac:dyDescent="0.2">
      <c r="A90" s="19"/>
      <c r="B90" s="19"/>
      <c r="C90" s="66" t="s">
        <v>85</v>
      </c>
      <c r="D90" s="26" t="s">
        <v>100</v>
      </c>
      <c r="E90" s="55">
        <v>45680</v>
      </c>
      <c r="F90" s="58">
        <v>122.5</v>
      </c>
      <c r="G90" s="28">
        <v>0</v>
      </c>
      <c r="H90" s="28">
        <v>122.5</v>
      </c>
      <c r="I90" s="4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2.75" customHeight="1" x14ac:dyDescent="0.2">
      <c r="A91" s="19"/>
      <c r="B91" s="19"/>
      <c r="C91" s="66" t="s">
        <v>17</v>
      </c>
      <c r="D91" s="26" t="s">
        <v>104</v>
      </c>
      <c r="E91" s="55">
        <v>45680</v>
      </c>
      <c r="F91" s="58">
        <v>60</v>
      </c>
      <c r="G91" s="28">
        <v>0</v>
      </c>
      <c r="H91" s="28">
        <v>60</v>
      </c>
      <c r="I91" s="4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2.75" customHeight="1" x14ac:dyDescent="0.2">
      <c r="A92" s="19"/>
      <c r="B92" s="19"/>
      <c r="C92" s="66" t="s">
        <v>23</v>
      </c>
      <c r="D92" s="26" t="s">
        <v>115</v>
      </c>
      <c r="E92" s="55">
        <v>45656</v>
      </c>
      <c r="F92" s="58">
        <v>145</v>
      </c>
      <c r="G92" s="28">
        <v>0</v>
      </c>
      <c r="H92" s="28">
        <v>145</v>
      </c>
      <c r="I92" s="4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2.75" customHeight="1" x14ac:dyDescent="0.2">
      <c r="A93" s="19"/>
      <c r="B93" s="19"/>
      <c r="C93" s="66" t="s">
        <v>18</v>
      </c>
      <c r="D93" s="26" t="s">
        <v>103</v>
      </c>
      <c r="E93" s="55">
        <v>45688</v>
      </c>
      <c r="F93" s="58">
        <v>6</v>
      </c>
      <c r="G93" s="28">
        <v>0</v>
      </c>
      <c r="H93" s="28">
        <v>6</v>
      </c>
      <c r="I93" s="4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2.75" customHeight="1" x14ac:dyDescent="0.2">
      <c r="A94" s="19"/>
      <c r="B94" s="19"/>
      <c r="C94" s="66" t="s">
        <v>23</v>
      </c>
      <c r="D94" s="26" t="s">
        <v>116</v>
      </c>
      <c r="E94" s="55">
        <v>45684</v>
      </c>
      <c r="F94" s="58">
        <v>145</v>
      </c>
      <c r="G94" s="28">
        <v>0</v>
      </c>
      <c r="H94" s="28">
        <v>145</v>
      </c>
      <c r="I94" s="4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2.75" customHeight="1" x14ac:dyDescent="0.2">
      <c r="A95" s="19"/>
      <c r="B95" s="19"/>
      <c r="C95" s="66" t="s">
        <v>85</v>
      </c>
      <c r="D95" s="26" t="s">
        <v>103</v>
      </c>
      <c r="E95" s="55">
        <v>45693</v>
      </c>
      <c r="F95" s="58">
        <v>122.5</v>
      </c>
      <c r="G95" s="28">
        <v>0</v>
      </c>
      <c r="H95" s="28">
        <v>145</v>
      </c>
      <c r="I95" s="4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2.75" customHeight="1" x14ac:dyDescent="0.2">
      <c r="A96" s="19"/>
      <c r="B96" s="19"/>
      <c r="C96" s="66" t="s">
        <v>26</v>
      </c>
      <c r="D96" s="26" t="s">
        <v>103</v>
      </c>
      <c r="E96" s="55">
        <v>45695</v>
      </c>
      <c r="F96" s="58">
        <v>32.04</v>
      </c>
      <c r="G96" s="28">
        <v>0</v>
      </c>
      <c r="H96" s="28">
        <v>32.04</v>
      </c>
      <c r="I96" s="4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2.75" customHeight="1" x14ac:dyDescent="0.2">
      <c r="A97" s="19"/>
      <c r="B97" s="19"/>
      <c r="C97" s="66" t="s">
        <v>18</v>
      </c>
      <c r="D97" s="26" t="s">
        <v>105</v>
      </c>
      <c r="E97" s="55">
        <v>45716</v>
      </c>
      <c r="F97" s="58">
        <v>6</v>
      </c>
      <c r="G97" s="28">
        <v>0</v>
      </c>
      <c r="H97" s="28">
        <v>6</v>
      </c>
      <c r="I97" s="4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75" customHeight="1" x14ac:dyDescent="0.2">
      <c r="A98" s="19"/>
      <c r="B98" s="19"/>
      <c r="C98" s="66" t="s">
        <v>26</v>
      </c>
      <c r="D98" s="26" t="s">
        <v>105</v>
      </c>
      <c r="E98" s="55">
        <v>45723</v>
      </c>
      <c r="F98" s="58">
        <v>32.04</v>
      </c>
      <c r="G98" s="28">
        <v>0</v>
      </c>
      <c r="H98" s="28">
        <v>32.04</v>
      </c>
      <c r="I98" s="4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2.75" customHeight="1" x14ac:dyDescent="0.2">
      <c r="A99" s="19"/>
      <c r="B99" s="19"/>
      <c r="C99" s="66" t="s">
        <v>25</v>
      </c>
      <c r="D99" s="26" t="s">
        <v>106</v>
      </c>
      <c r="E99" s="55">
        <v>45730</v>
      </c>
      <c r="F99" s="58">
        <v>135</v>
      </c>
      <c r="G99" s="28">
        <v>27</v>
      </c>
      <c r="H99" s="28">
        <v>162</v>
      </c>
      <c r="I99" s="4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2.75" customHeight="1" x14ac:dyDescent="0.2">
      <c r="A100" s="19"/>
      <c r="B100" s="19"/>
      <c r="C100" s="66" t="s">
        <v>111</v>
      </c>
      <c r="D100" s="26" t="s">
        <v>107</v>
      </c>
      <c r="E100" s="55">
        <v>45730</v>
      </c>
      <c r="F100" s="58">
        <v>265.86</v>
      </c>
      <c r="G100" s="28">
        <v>53.17</v>
      </c>
      <c r="H100" s="28">
        <v>319.02999999999997</v>
      </c>
      <c r="I100" s="4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2.75" customHeight="1" x14ac:dyDescent="0.2">
      <c r="A101" s="19"/>
      <c r="B101" s="19"/>
      <c r="C101" s="66" t="s">
        <v>22</v>
      </c>
      <c r="D101" s="26" t="s">
        <v>108</v>
      </c>
      <c r="E101" s="55">
        <v>45730</v>
      </c>
      <c r="F101" s="58">
        <v>396.38</v>
      </c>
      <c r="G101" s="28">
        <v>26.8</v>
      </c>
      <c r="H101" s="28">
        <v>423.18</v>
      </c>
      <c r="I101" s="4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2.75" customHeight="1" x14ac:dyDescent="0.2">
      <c r="A102" s="19"/>
      <c r="B102" s="19"/>
      <c r="C102" s="66" t="s">
        <v>85</v>
      </c>
      <c r="D102" s="26" t="s">
        <v>109</v>
      </c>
      <c r="E102" s="55">
        <v>45730</v>
      </c>
      <c r="F102" s="58">
        <v>105</v>
      </c>
      <c r="G102" s="28">
        <v>0</v>
      </c>
      <c r="H102" s="28">
        <v>105</v>
      </c>
      <c r="I102" s="4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2.75" customHeight="1" x14ac:dyDescent="0.2">
      <c r="A103" s="19"/>
      <c r="B103" s="19"/>
      <c r="C103" s="66" t="s">
        <v>23</v>
      </c>
      <c r="D103" s="26" t="s">
        <v>117</v>
      </c>
      <c r="E103" s="55">
        <v>45712</v>
      </c>
      <c r="F103" s="58">
        <v>145</v>
      </c>
      <c r="G103" s="28">
        <v>0</v>
      </c>
      <c r="H103" s="28">
        <v>145</v>
      </c>
      <c r="I103" s="4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2.75" customHeight="1" x14ac:dyDescent="0.2">
      <c r="A104" s="19"/>
      <c r="B104" s="19"/>
      <c r="C104" s="26" t="s">
        <v>18</v>
      </c>
      <c r="D104" s="26" t="s">
        <v>110</v>
      </c>
      <c r="E104" s="55">
        <v>45747</v>
      </c>
      <c r="F104" s="28">
        <v>6</v>
      </c>
      <c r="G104" s="28">
        <v>0</v>
      </c>
      <c r="H104" s="28">
        <v>6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2.75" customHeight="1" x14ac:dyDescent="0.2">
      <c r="A105" s="19"/>
      <c r="B105" s="19"/>
      <c r="C105" s="31" t="s">
        <v>94</v>
      </c>
      <c r="D105" s="31"/>
      <c r="E105" s="55">
        <v>45747</v>
      </c>
      <c r="F105" s="33">
        <v>106.97</v>
      </c>
      <c r="G105" s="33">
        <v>0</v>
      </c>
      <c r="H105" s="33">
        <v>106.97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2.75" customHeight="1" x14ac:dyDescent="0.2">
      <c r="A106" s="19"/>
      <c r="B106" s="19"/>
      <c r="C106" s="19"/>
      <c r="D106" s="19"/>
      <c r="E106" s="19"/>
      <c r="F106" s="19"/>
      <c r="G106" s="19"/>
      <c r="H106" s="19">
        <f>SUM(H39:H105)</f>
        <v>12575.930000000006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2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2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2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2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2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2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2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2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2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2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2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2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2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2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2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2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2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2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2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2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2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2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2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2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2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2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2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2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2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2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2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2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2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2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2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2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2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2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2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2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2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2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2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2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2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2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2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2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2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2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2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2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2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2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2.75" customHeight="1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2.75" customHeight="1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2.75" customHeight="1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2.75" customHeight="1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2.75" customHeight="1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2.75" customHeight="1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2.75" customHeight="1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2.75" customHeight="1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2.75" customHeight="1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2.75" customHeight="1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2.75" customHeight="1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2.75" customHeight="1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2.75" customHeight="1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2.75" customHeight="1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2.75" customHeight="1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2.75" customHeight="1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2.75" customHeight="1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2.75" customHeight="1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2.75" customHeight="1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2.75" customHeight="1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2.75" customHeight="1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2.75" customHeight="1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2.75" customHeight="1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2.75" customHeight="1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2.75" customHeight="1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2.75" customHeight="1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2.75" customHeight="1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2.75" customHeight="1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2.75" customHeight="1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2.75" customHeight="1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2.75" customHeight="1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2.75" customHeight="1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2.75" customHeight="1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2.75" customHeight="1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2.75" customHeight="1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2.75" customHeight="1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2.75" customHeight="1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2.75" customHeight="1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2.75" customHeight="1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2.75" customHeight="1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2.75" customHeight="1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2.75" customHeight="1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2.75" customHeight="1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2.75" customHeight="1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2.75" customHeight="1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2.75" customHeight="1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2.75" customHeight="1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2.75" customHeight="1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2.75" customHeight="1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2.75" customHeight="1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2.75" customHeight="1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2.75" customHeight="1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2.75" customHeight="1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2.75" customHeight="1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2.75" customHeight="1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2.75" customHeight="1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2.75" customHeight="1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2.75" customHeight="1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2.75" customHeight="1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2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2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2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2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2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2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2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2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2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2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2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2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2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2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2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2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2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2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2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2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2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2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2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2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2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2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2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2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2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2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2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2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2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2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2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2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2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2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2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2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2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2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2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2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2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2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2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2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2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2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2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2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2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2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2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2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2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2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2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2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2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2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2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2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2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2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2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2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2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2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2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2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2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2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2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2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2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2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2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2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2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2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2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2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2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2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2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2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2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2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2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2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2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2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2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2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2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2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2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2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2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2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2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2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2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2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2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2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2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2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2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2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2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2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2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2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2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2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2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2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2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2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2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2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2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2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2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2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2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2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2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2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2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2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2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2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2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2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2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2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2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2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2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2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2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2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2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2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2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2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2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2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2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2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2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2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2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2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2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2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2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2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2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2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2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2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2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2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2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2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2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2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2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2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2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2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2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2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2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2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2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2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2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2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2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2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2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2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2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2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2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2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2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2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2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2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2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2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2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2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2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2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2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2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2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2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2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2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2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2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2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2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2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2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2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2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2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2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2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2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2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2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2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2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2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2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2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2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2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2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2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2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2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2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2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2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2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2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2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2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2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2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2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2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2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2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2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2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2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2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2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2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2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2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2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2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2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2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2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2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2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2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2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2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2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2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2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2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2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2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2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2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2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2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2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2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2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2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2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2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2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2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2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2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2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2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2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2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2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2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2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2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2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2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2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2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2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2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2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2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2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2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2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2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2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2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2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2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2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2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2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2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2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2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2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2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2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2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2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2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2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2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2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2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2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2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2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2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2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2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2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2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2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2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2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2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2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2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2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2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2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2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2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2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2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2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2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2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2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2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2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2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2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2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2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2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2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2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2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2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2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2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2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2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2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2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2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2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2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2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2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2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2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2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2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2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2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2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2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2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2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2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2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2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2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2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2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2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2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2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2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2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2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2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2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2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2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2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2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2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2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2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2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2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2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2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2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2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2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2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2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2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2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2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2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2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2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2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2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2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2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2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2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2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2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2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2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2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2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2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2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2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2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2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2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2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2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2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2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2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2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2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2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2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2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2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2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2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2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2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2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2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2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2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2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2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2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2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2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2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2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2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2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2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2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2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2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2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2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2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2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2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2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2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2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2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2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2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2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2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2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2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2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2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2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2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2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2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2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2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2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2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2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2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2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2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2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2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2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2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2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2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2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2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2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2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2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2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2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2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2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2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2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2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2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2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2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2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2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2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2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2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2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2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2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2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2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2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2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2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2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2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2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2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2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2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2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2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2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2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2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2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2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2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2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2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2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2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2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2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2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2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2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2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2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2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2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2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2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2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2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2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2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2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2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2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2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2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2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2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2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2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2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2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2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2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2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2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2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2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2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2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2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2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2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2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2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2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2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2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2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2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2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2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2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2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2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2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2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2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2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2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2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2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2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2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2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2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2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2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2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2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2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2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2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2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2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2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2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2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2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2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2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2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2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2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2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2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2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2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2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2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2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2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2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2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2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2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2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2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2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2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2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2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2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2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2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2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2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2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2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2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2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2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2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2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2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2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2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2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2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2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2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2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2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2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2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2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2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2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2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2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2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2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2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2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2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2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2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2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2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2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2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2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2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2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2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2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2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2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2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2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2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2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2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2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2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2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2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2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2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2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2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2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2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2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2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2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2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2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2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2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2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2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2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2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2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2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2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2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2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2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2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2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2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2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2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2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2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2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2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2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2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2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2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2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2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2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2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2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2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2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2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2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2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2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2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2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2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2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2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2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2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2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2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2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2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2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2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2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2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2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2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2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2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2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2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2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2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2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2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2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2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2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2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2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2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2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2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2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2.75" customHeight="1" x14ac:dyDescent="0.2">
      <c r="A1001" s="19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2.75" customHeight="1" x14ac:dyDescent="0.2">
      <c r="A1002" s="19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2.75" customHeight="1" x14ac:dyDescent="0.2">
      <c r="A1003" s="19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2.75" customHeight="1" x14ac:dyDescent="0.2">
      <c r="A1004" s="19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  <row r="1005" spans="1:26" ht="12.75" customHeight="1" x14ac:dyDescent="0.2">
      <c r="A1005" s="19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</row>
    <row r="1006" spans="1:26" ht="12.75" customHeight="1" x14ac:dyDescent="0.2">
      <c r="A1006" s="19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</row>
    <row r="1007" spans="1:26" ht="12.75" customHeight="1" x14ac:dyDescent="0.2">
      <c r="A1007" s="19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</row>
    <row r="1008" spans="1:26" ht="12.75" customHeight="1" x14ac:dyDescent="0.2">
      <c r="A1008" s="19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</row>
    <row r="1009" spans="1:26" ht="12.75" customHeight="1" x14ac:dyDescent="0.2">
      <c r="A1009" s="19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</row>
    <row r="1010" spans="1:26" ht="12.75" customHeight="1" x14ac:dyDescent="0.2">
      <c r="A1010" s="19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</row>
    <row r="1011" spans="1:26" ht="12.75" customHeight="1" x14ac:dyDescent="0.2">
      <c r="A1011" s="19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</row>
    <row r="1012" spans="1:26" ht="12.75" customHeight="1" x14ac:dyDescent="0.2">
      <c r="A1012" s="19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</row>
    <row r="1013" spans="1:26" ht="12.75" customHeight="1" x14ac:dyDescent="0.2">
      <c r="A1013" s="19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</row>
    <row r="1014" spans="1:26" ht="12.75" customHeight="1" x14ac:dyDescent="0.2">
      <c r="A1014" s="19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</row>
  </sheetData>
  <autoFilter ref="C38:F105" xr:uid="{00000000-0009-0000-0000-000001000000}"/>
  <mergeCells count="3">
    <mergeCell ref="B3:B9"/>
    <mergeCell ref="B10:B34"/>
    <mergeCell ref="E37:G37"/>
  </mergeCells>
  <conditionalFormatting sqref="D37">
    <cfRule type="cellIs" dxfId="3" priority="1" operator="equal">
      <formula>"Amounts Differ"</formula>
    </cfRule>
    <cfRule type="cellIs" dxfId="2" priority="2" operator="equal">
      <formula>"Ammounts Tally"</formula>
    </cfRule>
  </conditionalFormatting>
  <conditionalFormatting sqref="H35">
    <cfRule type="cellIs" dxfId="1" priority="3" operator="equal">
      <formula>"Counts Differ"</formula>
    </cfRule>
    <cfRule type="cellIs" dxfId="0" priority="4" operator="equal">
      <formula>"Counts Tally"</formula>
    </cfRule>
  </conditionalFormatting>
  <dataValidations disablePrompts="1" count="1">
    <dataValidation type="list" allowBlank="1" showErrorMessage="1" sqref="C39:C105" xr:uid="{00000000-0002-0000-0100-000000000000}">
      <formula1>Concatenated_Source_List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000"/>
  <sheetViews>
    <sheetView workbookViewId="0">
      <selection activeCell="F27" sqref="F27"/>
    </sheetView>
  </sheetViews>
  <sheetFormatPr defaultColWidth="12.7109375" defaultRowHeight="15" customHeight="1" x14ac:dyDescent="0.2"/>
  <cols>
    <col min="1" max="1" width="8.7109375" customWidth="1"/>
    <col min="2" max="2" width="10.140625" customWidth="1"/>
    <col min="3" max="3" width="31.7109375" customWidth="1"/>
    <col min="4" max="4" width="29.28515625" customWidth="1"/>
    <col min="5" max="5" width="10.42578125" customWidth="1"/>
    <col min="6" max="6" width="9.140625" customWidth="1"/>
    <col min="7" max="7" width="11.7109375" customWidth="1"/>
    <col min="8" max="8" width="28.140625" customWidth="1"/>
    <col min="9" max="26" width="8.7109375" customWidth="1"/>
  </cols>
  <sheetData>
    <row r="1" spans="2:8" ht="12.75" customHeight="1" x14ac:dyDescent="0.2">
      <c r="B1" s="50"/>
      <c r="E1" s="15"/>
      <c r="F1" s="15"/>
    </row>
    <row r="2" spans="2:8" ht="12.75" customHeight="1" x14ac:dyDescent="0.2">
      <c r="B2" s="50" t="s">
        <v>56</v>
      </c>
      <c r="C2" s="48" t="s">
        <v>57</v>
      </c>
      <c r="D2" s="48" t="s">
        <v>58</v>
      </c>
      <c r="E2" s="15" t="s">
        <v>59</v>
      </c>
      <c r="F2" s="15" t="s">
        <v>60</v>
      </c>
      <c r="H2" s="51" t="s">
        <v>61</v>
      </c>
    </row>
    <row r="3" spans="2:8" ht="12.75" customHeight="1" x14ac:dyDescent="0.2">
      <c r="B3" s="50">
        <v>45405</v>
      </c>
      <c r="C3" t="s">
        <v>73</v>
      </c>
      <c r="D3" s="55" t="s">
        <v>74</v>
      </c>
      <c r="E3" s="28">
        <v>3450</v>
      </c>
      <c r="F3" s="75">
        <v>690</v>
      </c>
      <c r="G3" s="28">
        <v>4140</v>
      </c>
      <c r="H3" s="52">
        <f>MATCH(F3,'Invoice Tracking'!G39:G105,0)</f>
        <v>21</v>
      </c>
    </row>
    <row r="4" spans="2:8" ht="12.75" customHeight="1" x14ac:dyDescent="0.2">
      <c r="B4" s="50">
        <v>45513</v>
      </c>
      <c r="C4" s="60" t="s">
        <v>91</v>
      </c>
      <c r="D4" s="60" t="s">
        <v>92</v>
      </c>
      <c r="E4" s="15">
        <v>86</v>
      </c>
      <c r="F4" s="15">
        <v>17.2</v>
      </c>
      <c r="G4" s="76">
        <v>103.2</v>
      </c>
      <c r="H4" s="52">
        <f>MATCH(F4,'Invoice Tracking'!G39:G105,0)</f>
        <v>37</v>
      </c>
    </row>
    <row r="5" spans="2:8" ht="12.75" customHeight="1" x14ac:dyDescent="0.2">
      <c r="B5" s="50">
        <v>45588</v>
      </c>
      <c r="C5" t="s">
        <v>95</v>
      </c>
      <c r="D5" t="s">
        <v>96</v>
      </c>
      <c r="E5" s="15">
        <v>482.44</v>
      </c>
      <c r="F5" s="15">
        <v>96.49</v>
      </c>
      <c r="G5" s="76">
        <v>578.92999999999995</v>
      </c>
      <c r="H5" s="52">
        <f>MATCH(F5,'Invoice Tracking'!G39:G105,0)</f>
        <v>40</v>
      </c>
    </row>
    <row r="6" spans="2:8" ht="12.75" customHeight="1" x14ac:dyDescent="0.2">
      <c r="B6" s="50"/>
      <c r="E6" s="15"/>
      <c r="F6" s="15"/>
      <c r="H6" s="52">
        <f>MATCH(F6,'Invoice Tracking'!G39:G105,0)</f>
        <v>1</v>
      </c>
    </row>
    <row r="7" spans="2:8" ht="12.75" customHeight="1" x14ac:dyDescent="0.2">
      <c r="B7" s="50"/>
      <c r="E7" s="15"/>
      <c r="F7" s="15"/>
      <c r="H7" s="52">
        <f>MATCH(F7,'Invoice Tracking'!G39:G105,0)</f>
        <v>1</v>
      </c>
    </row>
    <row r="8" spans="2:8" ht="12.75" customHeight="1" x14ac:dyDescent="0.2">
      <c r="B8" s="50"/>
      <c r="E8" s="15"/>
      <c r="F8" s="15"/>
      <c r="H8" s="52">
        <f>MATCH(F8,'Invoice Tracking'!G39:G105,0)</f>
        <v>1</v>
      </c>
    </row>
    <row r="9" spans="2:8" ht="12.75" customHeight="1" x14ac:dyDescent="0.2">
      <c r="B9" s="50"/>
      <c r="E9" s="15"/>
      <c r="F9" s="15"/>
      <c r="H9" s="52"/>
    </row>
    <row r="10" spans="2:8" ht="12.75" customHeight="1" x14ac:dyDescent="0.2">
      <c r="B10" s="50"/>
      <c r="E10" s="15"/>
      <c r="F10" s="15"/>
      <c r="H10" s="52"/>
    </row>
    <row r="11" spans="2:8" ht="12.75" customHeight="1" x14ac:dyDescent="0.2">
      <c r="B11" s="50"/>
      <c r="E11" s="15"/>
      <c r="F11" s="15"/>
      <c r="H11" s="52"/>
    </row>
    <row r="12" spans="2:8" ht="12.75" customHeight="1" x14ac:dyDescent="0.2">
      <c r="B12" s="50"/>
      <c r="E12" s="15"/>
      <c r="F12" s="15">
        <f>SUM(F3:F11)</f>
        <v>803.69</v>
      </c>
      <c r="H12" s="53">
        <f>SUM('Invoice Tracking'!G39:G105)</f>
        <v>910.66</v>
      </c>
    </row>
    <row r="13" spans="2:8" ht="12.75" customHeight="1" x14ac:dyDescent="0.2">
      <c r="B13" s="50"/>
      <c r="E13" s="15"/>
      <c r="F13" s="15"/>
    </row>
    <row r="14" spans="2:8" ht="12.75" customHeight="1" x14ac:dyDescent="0.2">
      <c r="B14" s="50"/>
      <c r="E14" s="15"/>
      <c r="F14" s="15"/>
    </row>
    <row r="15" spans="2:8" ht="12.75" customHeight="1" x14ac:dyDescent="0.2">
      <c r="B15" s="50"/>
      <c r="E15" s="15"/>
      <c r="F15" s="15"/>
    </row>
    <row r="16" spans="2:8" ht="12.75" customHeight="1" x14ac:dyDescent="0.2">
      <c r="B16" s="50"/>
      <c r="E16" s="15"/>
      <c r="F16" s="15"/>
    </row>
    <row r="17" spans="2:6" ht="12.75" customHeight="1" x14ac:dyDescent="0.2">
      <c r="B17" s="50"/>
      <c r="E17" s="15"/>
      <c r="F17" s="15"/>
    </row>
    <row r="18" spans="2:6" ht="12.75" customHeight="1" x14ac:dyDescent="0.2">
      <c r="B18" s="50"/>
      <c r="E18" s="15"/>
      <c r="F18" s="15"/>
    </row>
    <row r="19" spans="2:6" ht="12.75" customHeight="1" x14ac:dyDescent="0.2">
      <c r="B19" s="50"/>
      <c r="E19" s="15"/>
      <c r="F19" s="15"/>
    </row>
    <row r="20" spans="2:6" ht="12.75" customHeight="1" x14ac:dyDescent="0.2">
      <c r="B20" s="50"/>
      <c r="E20" s="15"/>
      <c r="F20" s="15"/>
    </row>
    <row r="21" spans="2:6" ht="12.75" customHeight="1" x14ac:dyDescent="0.2">
      <c r="B21" s="50"/>
      <c r="E21" s="15"/>
      <c r="F21" s="15"/>
    </row>
    <row r="22" spans="2:6" ht="12.75" customHeight="1" x14ac:dyDescent="0.2">
      <c r="B22" s="50"/>
      <c r="E22" s="15"/>
      <c r="F22" s="15"/>
    </row>
    <row r="23" spans="2:6" ht="12.75" customHeight="1" x14ac:dyDescent="0.2">
      <c r="B23" s="50"/>
      <c r="E23" s="15"/>
      <c r="F23" s="15"/>
    </row>
    <row r="24" spans="2:6" ht="12.75" customHeight="1" x14ac:dyDescent="0.2">
      <c r="B24" s="50"/>
      <c r="E24" s="15"/>
      <c r="F24" s="15"/>
    </row>
    <row r="25" spans="2:6" ht="12.75" customHeight="1" x14ac:dyDescent="0.2">
      <c r="B25" s="50"/>
      <c r="E25" s="15"/>
      <c r="F25" s="15"/>
    </row>
    <row r="26" spans="2:6" ht="12.75" customHeight="1" x14ac:dyDescent="0.2">
      <c r="B26" s="50"/>
      <c r="E26" s="15"/>
      <c r="F26" s="15"/>
    </row>
    <row r="27" spans="2:6" ht="12.75" customHeight="1" x14ac:dyDescent="0.2">
      <c r="B27" s="50"/>
      <c r="E27" s="15"/>
      <c r="F27" s="15"/>
    </row>
    <row r="28" spans="2:6" ht="12.75" customHeight="1" x14ac:dyDescent="0.2">
      <c r="B28" s="50"/>
      <c r="E28" s="15"/>
      <c r="F28" s="15"/>
    </row>
    <row r="29" spans="2:6" ht="12.75" customHeight="1" x14ac:dyDescent="0.2">
      <c r="B29" s="50"/>
      <c r="E29" s="15"/>
      <c r="F29" s="15"/>
    </row>
    <row r="30" spans="2:6" ht="12.75" customHeight="1" x14ac:dyDescent="0.2">
      <c r="B30" s="50"/>
      <c r="E30" s="15"/>
      <c r="F30" s="15"/>
    </row>
    <row r="31" spans="2:6" ht="12.75" customHeight="1" x14ac:dyDescent="0.2">
      <c r="B31" s="50"/>
      <c r="E31" s="15"/>
      <c r="F31" s="15"/>
    </row>
    <row r="32" spans="2:6" ht="12.75" customHeight="1" x14ac:dyDescent="0.2">
      <c r="B32" s="50"/>
      <c r="E32" s="15"/>
      <c r="F32" s="15"/>
    </row>
    <row r="33" spans="2:6" ht="12.75" customHeight="1" x14ac:dyDescent="0.2">
      <c r="B33" s="50"/>
      <c r="E33" s="15"/>
      <c r="F33" s="15"/>
    </row>
    <row r="34" spans="2:6" ht="12.75" customHeight="1" x14ac:dyDescent="0.2">
      <c r="B34" s="50"/>
      <c r="E34" s="15"/>
      <c r="F34" s="15"/>
    </row>
    <row r="35" spans="2:6" ht="12.75" customHeight="1" x14ac:dyDescent="0.2">
      <c r="B35" s="50"/>
      <c r="E35" s="15"/>
      <c r="F35" s="15"/>
    </row>
    <row r="36" spans="2:6" ht="12.75" customHeight="1" x14ac:dyDescent="0.2">
      <c r="B36" s="50"/>
      <c r="E36" s="15"/>
      <c r="F36" s="15"/>
    </row>
    <row r="37" spans="2:6" ht="12.75" customHeight="1" x14ac:dyDescent="0.2">
      <c r="B37" s="50"/>
      <c r="E37" s="15"/>
      <c r="F37" s="15"/>
    </row>
    <row r="38" spans="2:6" ht="12.75" customHeight="1" x14ac:dyDescent="0.2">
      <c r="B38" s="50"/>
      <c r="E38" s="15"/>
      <c r="F38" s="15"/>
    </row>
    <row r="39" spans="2:6" ht="12.75" customHeight="1" x14ac:dyDescent="0.2">
      <c r="B39" s="50"/>
      <c r="E39" s="15"/>
      <c r="F39" s="15"/>
    </row>
    <row r="40" spans="2:6" ht="12.75" customHeight="1" x14ac:dyDescent="0.2">
      <c r="B40" s="50"/>
      <c r="E40" s="15"/>
      <c r="F40" s="15"/>
    </row>
    <row r="41" spans="2:6" ht="12.75" customHeight="1" x14ac:dyDescent="0.2">
      <c r="B41" s="50"/>
      <c r="E41" s="15"/>
      <c r="F41" s="15"/>
    </row>
    <row r="42" spans="2:6" ht="12.75" customHeight="1" x14ac:dyDescent="0.2">
      <c r="B42" s="50"/>
      <c r="E42" s="15"/>
      <c r="F42" s="15"/>
    </row>
    <row r="43" spans="2:6" ht="12.75" customHeight="1" x14ac:dyDescent="0.2">
      <c r="B43" s="50"/>
      <c r="E43" s="15"/>
      <c r="F43" s="15"/>
    </row>
    <row r="44" spans="2:6" ht="12.75" customHeight="1" x14ac:dyDescent="0.2">
      <c r="B44" s="50"/>
      <c r="E44" s="15"/>
      <c r="F44" s="15"/>
    </row>
    <row r="45" spans="2:6" ht="12.75" customHeight="1" x14ac:dyDescent="0.2">
      <c r="B45" s="50"/>
      <c r="E45" s="15"/>
      <c r="F45" s="15"/>
    </row>
    <row r="46" spans="2:6" ht="12.75" customHeight="1" x14ac:dyDescent="0.2">
      <c r="B46" s="50"/>
      <c r="E46" s="15"/>
      <c r="F46" s="15"/>
    </row>
    <row r="47" spans="2:6" ht="12.75" customHeight="1" x14ac:dyDescent="0.2">
      <c r="B47" s="50"/>
      <c r="E47" s="15"/>
      <c r="F47" s="15"/>
    </row>
    <row r="48" spans="2:6" ht="12.75" customHeight="1" x14ac:dyDescent="0.2">
      <c r="B48" s="50"/>
      <c r="E48" s="15"/>
      <c r="F48" s="15"/>
    </row>
    <row r="49" spans="2:6" ht="12.75" customHeight="1" x14ac:dyDescent="0.2">
      <c r="B49" s="50"/>
      <c r="E49" s="15"/>
      <c r="F49" s="15"/>
    </row>
    <row r="50" spans="2:6" ht="12.75" customHeight="1" x14ac:dyDescent="0.2">
      <c r="B50" s="50"/>
      <c r="E50" s="15"/>
      <c r="F50" s="15"/>
    </row>
    <row r="51" spans="2:6" ht="12.75" customHeight="1" x14ac:dyDescent="0.2">
      <c r="B51" s="50"/>
      <c r="E51" s="15"/>
      <c r="F51" s="15"/>
    </row>
    <row r="52" spans="2:6" ht="12.75" customHeight="1" x14ac:dyDescent="0.2">
      <c r="B52" s="50"/>
      <c r="E52" s="15"/>
      <c r="F52" s="15"/>
    </row>
    <row r="53" spans="2:6" ht="12.75" customHeight="1" x14ac:dyDescent="0.2">
      <c r="B53" s="50"/>
      <c r="E53" s="15"/>
      <c r="F53" s="15"/>
    </row>
    <row r="54" spans="2:6" ht="12.75" customHeight="1" x14ac:dyDescent="0.2">
      <c r="B54" s="50"/>
      <c r="E54" s="15"/>
      <c r="F54" s="15"/>
    </row>
    <row r="55" spans="2:6" ht="12.75" customHeight="1" x14ac:dyDescent="0.2">
      <c r="B55" s="50"/>
      <c r="E55" s="15"/>
      <c r="F55" s="15"/>
    </row>
    <row r="56" spans="2:6" ht="12.75" customHeight="1" x14ac:dyDescent="0.2">
      <c r="B56" s="50"/>
      <c r="E56" s="15"/>
      <c r="F56" s="15"/>
    </row>
    <row r="57" spans="2:6" ht="12.75" customHeight="1" x14ac:dyDescent="0.2">
      <c r="B57" s="50"/>
      <c r="E57" s="15"/>
      <c r="F57" s="15"/>
    </row>
    <row r="58" spans="2:6" ht="12.75" customHeight="1" x14ac:dyDescent="0.2">
      <c r="B58" s="50"/>
      <c r="E58" s="15"/>
      <c r="F58" s="15"/>
    </row>
    <row r="59" spans="2:6" ht="12.75" customHeight="1" x14ac:dyDescent="0.2">
      <c r="B59" s="50"/>
      <c r="E59" s="15"/>
      <c r="F59" s="15"/>
    </row>
    <row r="60" spans="2:6" ht="12.75" customHeight="1" x14ac:dyDescent="0.2">
      <c r="B60" s="50"/>
      <c r="E60" s="15"/>
      <c r="F60" s="15"/>
    </row>
    <row r="61" spans="2:6" ht="12.75" customHeight="1" x14ac:dyDescent="0.2">
      <c r="B61" s="50"/>
      <c r="E61" s="15"/>
      <c r="F61" s="15"/>
    </row>
    <row r="62" spans="2:6" ht="12.75" customHeight="1" x14ac:dyDescent="0.2">
      <c r="B62" s="50"/>
      <c r="E62" s="15"/>
      <c r="F62" s="15"/>
    </row>
    <row r="63" spans="2:6" ht="12.75" customHeight="1" x14ac:dyDescent="0.2">
      <c r="B63" s="50"/>
      <c r="E63" s="15"/>
      <c r="F63" s="15"/>
    </row>
    <row r="64" spans="2:6" ht="12.75" customHeight="1" x14ac:dyDescent="0.2">
      <c r="B64" s="50"/>
      <c r="E64" s="15"/>
      <c r="F64" s="15"/>
    </row>
    <row r="65" spans="2:6" ht="12.75" customHeight="1" x14ac:dyDescent="0.2">
      <c r="B65" s="50"/>
      <c r="E65" s="15"/>
      <c r="F65" s="15"/>
    </row>
    <row r="66" spans="2:6" ht="12.75" customHeight="1" x14ac:dyDescent="0.2">
      <c r="B66" s="50"/>
      <c r="E66" s="15"/>
      <c r="F66" s="15"/>
    </row>
    <row r="67" spans="2:6" ht="12.75" customHeight="1" x14ac:dyDescent="0.2">
      <c r="B67" s="50"/>
      <c r="E67" s="15"/>
      <c r="F67" s="15"/>
    </row>
    <row r="68" spans="2:6" ht="12.75" customHeight="1" x14ac:dyDescent="0.2">
      <c r="B68" s="50"/>
      <c r="E68" s="15"/>
      <c r="F68" s="15"/>
    </row>
    <row r="69" spans="2:6" ht="12.75" customHeight="1" x14ac:dyDescent="0.2">
      <c r="B69" s="50"/>
      <c r="E69" s="15"/>
      <c r="F69" s="15"/>
    </row>
    <row r="70" spans="2:6" ht="12.75" customHeight="1" x14ac:dyDescent="0.2">
      <c r="B70" s="50"/>
      <c r="E70" s="15"/>
      <c r="F70" s="15"/>
    </row>
    <row r="71" spans="2:6" ht="12.75" customHeight="1" x14ac:dyDescent="0.2">
      <c r="B71" s="50"/>
      <c r="E71" s="15"/>
      <c r="F71" s="15"/>
    </row>
    <row r="72" spans="2:6" ht="12.75" customHeight="1" x14ac:dyDescent="0.2">
      <c r="B72" s="50"/>
      <c r="E72" s="15"/>
      <c r="F72" s="15"/>
    </row>
    <row r="73" spans="2:6" ht="12.75" customHeight="1" x14ac:dyDescent="0.2">
      <c r="B73" s="50"/>
      <c r="E73" s="15"/>
      <c r="F73" s="15"/>
    </row>
    <row r="74" spans="2:6" ht="12.75" customHeight="1" x14ac:dyDescent="0.2">
      <c r="B74" s="50"/>
      <c r="E74" s="15"/>
      <c r="F74" s="15"/>
    </row>
    <row r="75" spans="2:6" ht="12.75" customHeight="1" x14ac:dyDescent="0.2">
      <c r="B75" s="50"/>
      <c r="E75" s="15"/>
      <c r="F75" s="15"/>
    </row>
    <row r="76" spans="2:6" ht="12.75" customHeight="1" x14ac:dyDescent="0.2">
      <c r="B76" s="50"/>
      <c r="E76" s="15"/>
      <c r="F76" s="15"/>
    </row>
    <row r="77" spans="2:6" ht="12.75" customHeight="1" x14ac:dyDescent="0.2">
      <c r="B77" s="50"/>
      <c r="E77" s="15"/>
      <c r="F77" s="15"/>
    </row>
    <row r="78" spans="2:6" ht="12.75" customHeight="1" x14ac:dyDescent="0.2">
      <c r="B78" s="50"/>
      <c r="E78" s="15"/>
      <c r="F78" s="15"/>
    </row>
    <row r="79" spans="2:6" ht="12.75" customHeight="1" x14ac:dyDescent="0.2">
      <c r="B79" s="50"/>
      <c r="E79" s="15"/>
      <c r="F79" s="15"/>
    </row>
    <row r="80" spans="2:6" ht="12.75" customHeight="1" x14ac:dyDescent="0.2">
      <c r="B80" s="50"/>
      <c r="E80" s="15"/>
      <c r="F80" s="15"/>
    </row>
    <row r="81" spans="2:6" ht="12.75" customHeight="1" x14ac:dyDescent="0.2">
      <c r="B81" s="50"/>
      <c r="E81" s="15"/>
      <c r="F81" s="15"/>
    </row>
    <row r="82" spans="2:6" ht="12.75" customHeight="1" x14ac:dyDescent="0.2">
      <c r="B82" s="50"/>
      <c r="E82" s="15"/>
      <c r="F82" s="15"/>
    </row>
    <row r="83" spans="2:6" ht="12.75" customHeight="1" x14ac:dyDescent="0.2">
      <c r="B83" s="50"/>
      <c r="E83" s="15"/>
      <c r="F83" s="15"/>
    </row>
    <row r="84" spans="2:6" ht="12.75" customHeight="1" x14ac:dyDescent="0.2">
      <c r="B84" s="50"/>
      <c r="E84" s="15"/>
      <c r="F84" s="15"/>
    </row>
    <row r="85" spans="2:6" ht="12.75" customHeight="1" x14ac:dyDescent="0.2">
      <c r="B85" s="50"/>
      <c r="E85" s="15"/>
      <c r="F85" s="15"/>
    </row>
    <row r="86" spans="2:6" ht="12.75" customHeight="1" x14ac:dyDescent="0.2">
      <c r="B86" s="50"/>
      <c r="E86" s="15"/>
      <c r="F86" s="15"/>
    </row>
    <row r="87" spans="2:6" ht="12.75" customHeight="1" x14ac:dyDescent="0.2">
      <c r="B87" s="50"/>
      <c r="E87" s="15"/>
      <c r="F87" s="15"/>
    </row>
    <row r="88" spans="2:6" ht="12.75" customHeight="1" x14ac:dyDescent="0.2">
      <c r="B88" s="50"/>
      <c r="E88" s="15"/>
      <c r="F88" s="15"/>
    </row>
    <row r="89" spans="2:6" ht="12.75" customHeight="1" x14ac:dyDescent="0.2">
      <c r="B89" s="50"/>
      <c r="E89" s="15"/>
      <c r="F89" s="15"/>
    </row>
    <row r="90" spans="2:6" ht="12.75" customHeight="1" x14ac:dyDescent="0.2">
      <c r="B90" s="50"/>
      <c r="E90" s="15"/>
      <c r="F90" s="15"/>
    </row>
    <row r="91" spans="2:6" ht="12.75" customHeight="1" x14ac:dyDescent="0.2">
      <c r="B91" s="50"/>
      <c r="E91" s="15"/>
      <c r="F91" s="15"/>
    </row>
    <row r="92" spans="2:6" ht="12.75" customHeight="1" x14ac:dyDescent="0.2">
      <c r="B92" s="50"/>
      <c r="E92" s="15"/>
      <c r="F92" s="15"/>
    </row>
    <row r="93" spans="2:6" ht="12.75" customHeight="1" x14ac:dyDescent="0.2">
      <c r="B93" s="50"/>
      <c r="E93" s="15"/>
      <c r="F93" s="15"/>
    </row>
    <row r="94" spans="2:6" ht="12.75" customHeight="1" x14ac:dyDescent="0.2">
      <c r="B94" s="50"/>
      <c r="E94" s="15"/>
      <c r="F94" s="15"/>
    </row>
    <row r="95" spans="2:6" ht="12.75" customHeight="1" x14ac:dyDescent="0.2">
      <c r="B95" s="50"/>
      <c r="E95" s="15"/>
      <c r="F95" s="15"/>
    </row>
    <row r="96" spans="2:6" ht="12.75" customHeight="1" x14ac:dyDescent="0.2">
      <c r="B96" s="50"/>
      <c r="E96" s="15"/>
      <c r="F96" s="15"/>
    </row>
    <row r="97" spans="2:6" ht="12.75" customHeight="1" x14ac:dyDescent="0.2">
      <c r="B97" s="50"/>
      <c r="E97" s="15"/>
      <c r="F97" s="15"/>
    </row>
    <row r="98" spans="2:6" ht="12.75" customHeight="1" x14ac:dyDescent="0.2">
      <c r="B98" s="50"/>
      <c r="E98" s="15"/>
      <c r="F98" s="15"/>
    </row>
    <row r="99" spans="2:6" ht="12.75" customHeight="1" x14ac:dyDescent="0.2">
      <c r="B99" s="50"/>
      <c r="E99" s="15"/>
      <c r="F99" s="15"/>
    </row>
    <row r="100" spans="2:6" ht="12.75" customHeight="1" x14ac:dyDescent="0.2">
      <c r="B100" s="50"/>
      <c r="E100" s="15"/>
      <c r="F100" s="15"/>
    </row>
    <row r="101" spans="2:6" ht="12.75" customHeight="1" x14ac:dyDescent="0.2">
      <c r="B101" s="50"/>
      <c r="E101" s="15"/>
      <c r="F101" s="15"/>
    </row>
    <row r="102" spans="2:6" ht="12.75" customHeight="1" x14ac:dyDescent="0.2">
      <c r="B102" s="50"/>
      <c r="E102" s="15"/>
      <c r="F102" s="15"/>
    </row>
    <row r="103" spans="2:6" ht="12.75" customHeight="1" x14ac:dyDescent="0.2">
      <c r="B103" s="50"/>
      <c r="E103" s="15"/>
      <c r="F103" s="15"/>
    </row>
    <row r="104" spans="2:6" ht="12.75" customHeight="1" x14ac:dyDescent="0.2">
      <c r="B104" s="50"/>
      <c r="E104" s="15"/>
      <c r="F104" s="15"/>
    </row>
    <row r="105" spans="2:6" ht="12.75" customHeight="1" x14ac:dyDescent="0.2">
      <c r="B105" s="50"/>
      <c r="E105" s="15"/>
      <c r="F105" s="15"/>
    </row>
    <row r="106" spans="2:6" ht="12.75" customHeight="1" x14ac:dyDescent="0.2">
      <c r="B106" s="50"/>
      <c r="E106" s="15"/>
      <c r="F106" s="15"/>
    </row>
    <row r="107" spans="2:6" ht="12.75" customHeight="1" x14ac:dyDescent="0.2">
      <c r="B107" s="50"/>
      <c r="E107" s="15"/>
      <c r="F107" s="15"/>
    </row>
    <row r="108" spans="2:6" ht="12.75" customHeight="1" x14ac:dyDescent="0.2">
      <c r="B108" s="50"/>
      <c r="E108" s="15"/>
      <c r="F108" s="15"/>
    </row>
    <row r="109" spans="2:6" ht="12.75" customHeight="1" x14ac:dyDescent="0.2">
      <c r="B109" s="50"/>
      <c r="E109" s="15"/>
      <c r="F109" s="15"/>
    </row>
    <row r="110" spans="2:6" ht="12.75" customHeight="1" x14ac:dyDescent="0.2">
      <c r="B110" s="50"/>
      <c r="E110" s="15"/>
      <c r="F110" s="15"/>
    </row>
    <row r="111" spans="2:6" ht="12.75" customHeight="1" x14ac:dyDescent="0.2">
      <c r="B111" s="50"/>
      <c r="E111" s="15"/>
      <c r="F111" s="15"/>
    </row>
    <row r="112" spans="2:6" ht="12.75" customHeight="1" x14ac:dyDescent="0.2">
      <c r="B112" s="50"/>
      <c r="E112" s="15"/>
      <c r="F112" s="15"/>
    </row>
    <row r="113" spans="2:6" ht="12.75" customHeight="1" x14ac:dyDescent="0.2">
      <c r="B113" s="50"/>
      <c r="E113" s="15"/>
      <c r="F113" s="15"/>
    </row>
    <row r="114" spans="2:6" ht="12.75" customHeight="1" x14ac:dyDescent="0.2">
      <c r="B114" s="50"/>
      <c r="E114" s="15"/>
      <c r="F114" s="15"/>
    </row>
    <row r="115" spans="2:6" ht="12.75" customHeight="1" x14ac:dyDescent="0.2">
      <c r="B115" s="50"/>
      <c r="E115" s="15"/>
      <c r="F115" s="15"/>
    </row>
    <row r="116" spans="2:6" ht="12.75" customHeight="1" x14ac:dyDescent="0.2">
      <c r="B116" s="50"/>
      <c r="E116" s="15"/>
      <c r="F116" s="15"/>
    </row>
    <row r="117" spans="2:6" ht="12.75" customHeight="1" x14ac:dyDescent="0.2">
      <c r="B117" s="50"/>
      <c r="E117" s="15"/>
      <c r="F117" s="15"/>
    </row>
    <row r="118" spans="2:6" ht="12.75" customHeight="1" x14ac:dyDescent="0.2">
      <c r="B118" s="50"/>
      <c r="E118" s="15"/>
      <c r="F118" s="15"/>
    </row>
    <row r="119" spans="2:6" ht="12.75" customHeight="1" x14ac:dyDescent="0.2">
      <c r="B119" s="50"/>
      <c r="E119" s="15"/>
      <c r="F119" s="15"/>
    </row>
    <row r="120" spans="2:6" ht="12.75" customHeight="1" x14ac:dyDescent="0.2">
      <c r="B120" s="50"/>
      <c r="E120" s="15"/>
      <c r="F120" s="15"/>
    </row>
    <row r="121" spans="2:6" ht="12.75" customHeight="1" x14ac:dyDescent="0.2">
      <c r="B121" s="50"/>
      <c r="E121" s="15"/>
      <c r="F121" s="15"/>
    </row>
    <row r="122" spans="2:6" ht="12.75" customHeight="1" x14ac:dyDescent="0.2">
      <c r="B122" s="50"/>
      <c r="E122" s="15"/>
      <c r="F122" s="15"/>
    </row>
    <row r="123" spans="2:6" ht="12.75" customHeight="1" x14ac:dyDescent="0.2">
      <c r="B123" s="50"/>
      <c r="E123" s="15"/>
      <c r="F123" s="15"/>
    </row>
    <row r="124" spans="2:6" ht="12.75" customHeight="1" x14ac:dyDescent="0.2">
      <c r="B124" s="50"/>
      <c r="E124" s="15"/>
      <c r="F124" s="15"/>
    </row>
    <row r="125" spans="2:6" ht="12.75" customHeight="1" x14ac:dyDescent="0.2">
      <c r="B125" s="50"/>
      <c r="E125" s="15"/>
      <c r="F125" s="15"/>
    </row>
    <row r="126" spans="2:6" ht="12.75" customHeight="1" x14ac:dyDescent="0.2">
      <c r="B126" s="50"/>
      <c r="E126" s="15"/>
      <c r="F126" s="15"/>
    </row>
    <row r="127" spans="2:6" ht="12.75" customHeight="1" x14ac:dyDescent="0.2">
      <c r="B127" s="50"/>
      <c r="E127" s="15"/>
      <c r="F127" s="15"/>
    </row>
    <row r="128" spans="2:6" ht="12.75" customHeight="1" x14ac:dyDescent="0.2">
      <c r="B128" s="50"/>
      <c r="E128" s="15"/>
      <c r="F128" s="15"/>
    </row>
    <row r="129" spans="2:6" ht="12.75" customHeight="1" x14ac:dyDescent="0.2">
      <c r="B129" s="50"/>
      <c r="E129" s="15"/>
      <c r="F129" s="15"/>
    </row>
    <row r="130" spans="2:6" ht="12.75" customHeight="1" x14ac:dyDescent="0.2">
      <c r="B130" s="50"/>
      <c r="E130" s="15"/>
      <c r="F130" s="15"/>
    </row>
    <row r="131" spans="2:6" ht="12.75" customHeight="1" x14ac:dyDescent="0.2">
      <c r="B131" s="50"/>
      <c r="E131" s="15"/>
      <c r="F131" s="15"/>
    </row>
    <row r="132" spans="2:6" ht="12.75" customHeight="1" x14ac:dyDescent="0.2">
      <c r="B132" s="50"/>
      <c r="E132" s="15"/>
      <c r="F132" s="15"/>
    </row>
    <row r="133" spans="2:6" ht="12.75" customHeight="1" x14ac:dyDescent="0.2">
      <c r="B133" s="50"/>
      <c r="E133" s="15"/>
      <c r="F133" s="15"/>
    </row>
    <row r="134" spans="2:6" ht="12.75" customHeight="1" x14ac:dyDescent="0.2">
      <c r="B134" s="50"/>
      <c r="E134" s="15"/>
      <c r="F134" s="15"/>
    </row>
    <row r="135" spans="2:6" ht="12.75" customHeight="1" x14ac:dyDescent="0.2">
      <c r="B135" s="50"/>
      <c r="E135" s="15"/>
      <c r="F135" s="15"/>
    </row>
    <row r="136" spans="2:6" ht="12.75" customHeight="1" x14ac:dyDescent="0.2">
      <c r="B136" s="50"/>
      <c r="E136" s="15"/>
      <c r="F136" s="15"/>
    </row>
    <row r="137" spans="2:6" ht="12.75" customHeight="1" x14ac:dyDescent="0.2">
      <c r="B137" s="50"/>
      <c r="E137" s="15"/>
      <c r="F137" s="15"/>
    </row>
    <row r="138" spans="2:6" ht="12.75" customHeight="1" x14ac:dyDescent="0.2">
      <c r="B138" s="50"/>
      <c r="E138" s="15"/>
      <c r="F138" s="15"/>
    </row>
    <row r="139" spans="2:6" ht="12.75" customHeight="1" x14ac:dyDescent="0.2">
      <c r="B139" s="50"/>
      <c r="E139" s="15"/>
      <c r="F139" s="15"/>
    </row>
    <row r="140" spans="2:6" ht="12.75" customHeight="1" x14ac:dyDescent="0.2">
      <c r="B140" s="50"/>
      <c r="E140" s="15"/>
      <c r="F140" s="15"/>
    </row>
    <row r="141" spans="2:6" ht="12.75" customHeight="1" x14ac:dyDescent="0.2">
      <c r="B141" s="50"/>
      <c r="E141" s="15"/>
      <c r="F141" s="15"/>
    </row>
    <row r="142" spans="2:6" ht="12.75" customHeight="1" x14ac:dyDescent="0.2">
      <c r="B142" s="50"/>
      <c r="E142" s="15"/>
      <c r="F142" s="15"/>
    </row>
    <row r="143" spans="2:6" ht="12.75" customHeight="1" x14ac:dyDescent="0.2">
      <c r="B143" s="50"/>
      <c r="E143" s="15"/>
      <c r="F143" s="15"/>
    </row>
    <row r="144" spans="2:6" ht="12.75" customHeight="1" x14ac:dyDescent="0.2">
      <c r="B144" s="50"/>
      <c r="E144" s="15"/>
      <c r="F144" s="15"/>
    </row>
    <row r="145" spans="2:6" ht="12.75" customHeight="1" x14ac:dyDescent="0.2">
      <c r="B145" s="50"/>
      <c r="E145" s="15"/>
      <c r="F145" s="15"/>
    </row>
    <row r="146" spans="2:6" ht="12.75" customHeight="1" x14ac:dyDescent="0.2">
      <c r="B146" s="50"/>
      <c r="E146" s="15"/>
      <c r="F146" s="15"/>
    </row>
    <row r="147" spans="2:6" ht="12.75" customHeight="1" x14ac:dyDescent="0.2">
      <c r="B147" s="50"/>
      <c r="E147" s="15"/>
      <c r="F147" s="15"/>
    </row>
    <row r="148" spans="2:6" ht="12.75" customHeight="1" x14ac:dyDescent="0.2">
      <c r="B148" s="50"/>
      <c r="E148" s="15"/>
      <c r="F148" s="15"/>
    </row>
    <row r="149" spans="2:6" ht="12.75" customHeight="1" x14ac:dyDescent="0.2">
      <c r="B149" s="50"/>
      <c r="E149" s="15"/>
      <c r="F149" s="15"/>
    </row>
    <row r="150" spans="2:6" ht="12.75" customHeight="1" x14ac:dyDescent="0.2">
      <c r="B150" s="50"/>
      <c r="E150" s="15"/>
      <c r="F150" s="15"/>
    </row>
    <row r="151" spans="2:6" ht="12.75" customHeight="1" x14ac:dyDescent="0.2">
      <c r="B151" s="50"/>
      <c r="E151" s="15"/>
      <c r="F151" s="15"/>
    </row>
    <row r="152" spans="2:6" ht="12.75" customHeight="1" x14ac:dyDescent="0.2">
      <c r="B152" s="50"/>
      <c r="E152" s="15"/>
      <c r="F152" s="15"/>
    </row>
    <row r="153" spans="2:6" ht="12.75" customHeight="1" x14ac:dyDescent="0.2">
      <c r="B153" s="50"/>
      <c r="E153" s="15"/>
      <c r="F153" s="15"/>
    </row>
    <row r="154" spans="2:6" ht="12.75" customHeight="1" x14ac:dyDescent="0.2">
      <c r="B154" s="50"/>
      <c r="E154" s="15"/>
      <c r="F154" s="15"/>
    </row>
    <row r="155" spans="2:6" ht="12.75" customHeight="1" x14ac:dyDescent="0.2">
      <c r="B155" s="50"/>
      <c r="E155" s="15"/>
      <c r="F155" s="15"/>
    </row>
    <row r="156" spans="2:6" ht="12.75" customHeight="1" x14ac:dyDescent="0.2">
      <c r="B156" s="50"/>
      <c r="E156" s="15"/>
      <c r="F156" s="15"/>
    </row>
    <row r="157" spans="2:6" ht="12.75" customHeight="1" x14ac:dyDescent="0.2">
      <c r="B157" s="50"/>
      <c r="E157" s="15"/>
      <c r="F157" s="15"/>
    </row>
    <row r="158" spans="2:6" ht="12.75" customHeight="1" x14ac:dyDescent="0.2">
      <c r="B158" s="50"/>
      <c r="E158" s="15"/>
      <c r="F158" s="15"/>
    </row>
    <row r="159" spans="2:6" ht="12.75" customHeight="1" x14ac:dyDescent="0.2">
      <c r="B159" s="50"/>
      <c r="E159" s="15"/>
      <c r="F159" s="15"/>
    </row>
    <row r="160" spans="2:6" ht="12.75" customHeight="1" x14ac:dyDescent="0.2">
      <c r="B160" s="50"/>
      <c r="E160" s="15"/>
      <c r="F160" s="15"/>
    </row>
    <row r="161" spans="2:6" ht="12.75" customHeight="1" x14ac:dyDescent="0.2">
      <c r="B161" s="50"/>
      <c r="E161" s="15"/>
      <c r="F161" s="15"/>
    </row>
    <row r="162" spans="2:6" ht="12.75" customHeight="1" x14ac:dyDescent="0.2">
      <c r="B162" s="50"/>
      <c r="E162" s="15"/>
      <c r="F162" s="15"/>
    </row>
    <row r="163" spans="2:6" ht="12.75" customHeight="1" x14ac:dyDescent="0.2">
      <c r="B163" s="50"/>
      <c r="E163" s="15"/>
      <c r="F163" s="15"/>
    </row>
    <row r="164" spans="2:6" ht="12.75" customHeight="1" x14ac:dyDescent="0.2">
      <c r="B164" s="50"/>
      <c r="E164" s="15"/>
      <c r="F164" s="15"/>
    </row>
    <row r="165" spans="2:6" ht="12.75" customHeight="1" x14ac:dyDescent="0.2">
      <c r="B165" s="50"/>
      <c r="E165" s="15"/>
      <c r="F165" s="15"/>
    </row>
    <row r="166" spans="2:6" ht="12.75" customHeight="1" x14ac:dyDescent="0.2">
      <c r="B166" s="50"/>
      <c r="E166" s="15"/>
      <c r="F166" s="15"/>
    </row>
    <row r="167" spans="2:6" ht="12.75" customHeight="1" x14ac:dyDescent="0.2">
      <c r="B167" s="50"/>
      <c r="E167" s="15"/>
      <c r="F167" s="15"/>
    </row>
    <row r="168" spans="2:6" ht="12.75" customHeight="1" x14ac:dyDescent="0.2">
      <c r="B168" s="50"/>
      <c r="E168" s="15"/>
      <c r="F168" s="15"/>
    </row>
    <row r="169" spans="2:6" ht="12.75" customHeight="1" x14ac:dyDescent="0.2">
      <c r="B169" s="50"/>
      <c r="E169" s="15"/>
      <c r="F169" s="15"/>
    </row>
    <row r="170" spans="2:6" ht="12.75" customHeight="1" x14ac:dyDescent="0.2">
      <c r="B170" s="50"/>
      <c r="E170" s="15"/>
      <c r="F170" s="15"/>
    </row>
    <row r="171" spans="2:6" ht="12.75" customHeight="1" x14ac:dyDescent="0.2">
      <c r="B171" s="50"/>
      <c r="E171" s="15"/>
      <c r="F171" s="15"/>
    </row>
    <row r="172" spans="2:6" ht="12.75" customHeight="1" x14ac:dyDescent="0.2">
      <c r="B172" s="50"/>
      <c r="E172" s="15"/>
      <c r="F172" s="15"/>
    </row>
    <row r="173" spans="2:6" ht="12.75" customHeight="1" x14ac:dyDescent="0.2">
      <c r="B173" s="50"/>
      <c r="E173" s="15"/>
      <c r="F173" s="15"/>
    </row>
    <row r="174" spans="2:6" ht="12.75" customHeight="1" x14ac:dyDescent="0.2">
      <c r="B174" s="50"/>
      <c r="E174" s="15"/>
      <c r="F174" s="15"/>
    </row>
    <row r="175" spans="2:6" ht="12.75" customHeight="1" x14ac:dyDescent="0.2">
      <c r="B175" s="50"/>
      <c r="E175" s="15"/>
      <c r="F175" s="15"/>
    </row>
    <row r="176" spans="2:6" ht="12.75" customHeight="1" x14ac:dyDescent="0.2">
      <c r="B176" s="50"/>
      <c r="E176" s="15"/>
      <c r="F176" s="15"/>
    </row>
    <row r="177" spans="2:6" ht="12.75" customHeight="1" x14ac:dyDescent="0.2">
      <c r="B177" s="50"/>
      <c r="E177" s="15"/>
      <c r="F177" s="15"/>
    </row>
    <row r="178" spans="2:6" ht="12.75" customHeight="1" x14ac:dyDescent="0.2">
      <c r="B178" s="50"/>
      <c r="E178" s="15"/>
      <c r="F178" s="15"/>
    </row>
    <row r="179" spans="2:6" ht="12.75" customHeight="1" x14ac:dyDescent="0.2">
      <c r="B179" s="50"/>
      <c r="E179" s="15"/>
      <c r="F179" s="15"/>
    </row>
    <row r="180" spans="2:6" ht="12.75" customHeight="1" x14ac:dyDescent="0.2">
      <c r="B180" s="50"/>
      <c r="E180" s="15"/>
      <c r="F180" s="15"/>
    </row>
    <row r="181" spans="2:6" ht="12.75" customHeight="1" x14ac:dyDescent="0.2">
      <c r="B181" s="50"/>
      <c r="E181" s="15"/>
      <c r="F181" s="15"/>
    </row>
    <row r="182" spans="2:6" ht="12.75" customHeight="1" x14ac:dyDescent="0.2">
      <c r="B182" s="50"/>
      <c r="E182" s="15"/>
      <c r="F182" s="15"/>
    </row>
    <row r="183" spans="2:6" ht="12.75" customHeight="1" x14ac:dyDescent="0.2">
      <c r="B183" s="50"/>
      <c r="E183" s="15"/>
      <c r="F183" s="15"/>
    </row>
    <row r="184" spans="2:6" ht="12.75" customHeight="1" x14ac:dyDescent="0.2">
      <c r="B184" s="50"/>
      <c r="E184" s="15"/>
      <c r="F184" s="15"/>
    </row>
    <row r="185" spans="2:6" ht="12.75" customHeight="1" x14ac:dyDescent="0.2">
      <c r="B185" s="50"/>
      <c r="E185" s="15"/>
      <c r="F185" s="15"/>
    </row>
    <row r="186" spans="2:6" ht="12.75" customHeight="1" x14ac:dyDescent="0.2">
      <c r="B186" s="50"/>
      <c r="E186" s="15"/>
      <c r="F186" s="15"/>
    </row>
    <row r="187" spans="2:6" ht="12.75" customHeight="1" x14ac:dyDescent="0.2">
      <c r="B187" s="50"/>
      <c r="E187" s="15"/>
      <c r="F187" s="15"/>
    </row>
    <row r="188" spans="2:6" ht="12.75" customHeight="1" x14ac:dyDescent="0.2">
      <c r="B188" s="50"/>
      <c r="E188" s="15"/>
      <c r="F188" s="15"/>
    </row>
    <row r="189" spans="2:6" ht="12.75" customHeight="1" x14ac:dyDescent="0.2">
      <c r="B189" s="50"/>
      <c r="E189" s="15"/>
      <c r="F189" s="15"/>
    </row>
    <row r="190" spans="2:6" ht="12.75" customHeight="1" x14ac:dyDescent="0.2">
      <c r="B190" s="50"/>
      <c r="E190" s="15"/>
      <c r="F190" s="15"/>
    </row>
    <row r="191" spans="2:6" ht="12.75" customHeight="1" x14ac:dyDescent="0.2">
      <c r="B191" s="50"/>
      <c r="E191" s="15"/>
      <c r="F191" s="15"/>
    </row>
    <row r="192" spans="2:6" ht="12.75" customHeight="1" x14ac:dyDescent="0.2">
      <c r="B192" s="50"/>
      <c r="E192" s="15"/>
      <c r="F192" s="15"/>
    </row>
    <row r="193" spans="2:6" ht="12.75" customHeight="1" x14ac:dyDescent="0.2">
      <c r="B193" s="50"/>
      <c r="E193" s="15"/>
      <c r="F193" s="15"/>
    </row>
    <row r="194" spans="2:6" ht="12.75" customHeight="1" x14ac:dyDescent="0.2">
      <c r="B194" s="50"/>
      <c r="E194" s="15"/>
      <c r="F194" s="15"/>
    </row>
    <row r="195" spans="2:6" ht="12.75" customHeight="1" x14ac:dyDescent="0.2">
      <c r="B195" s="50"/>
      <c r="E195" s="15"/>
      <c r="F195" s="15"/>
    </row>
    <row r="196" spans="2:6" ht="12.75" customHeight="1" x14ac:dyDescent="0.2">
      <c r="B196" s="50"/>
      <c r="E196" s="15"/>
      <c r="F196" s="15"/>
    </row>
    <row r="197" spans="2:6" ht="12.75" customHeight="1" x14ac:dyDescent="0.2">
      <c r="B197" s="50"/>
      <c r="E197" s="15"/>
      <c r="F197" s="15"/>
    </row>
    <row r="198" spans="2:6" ht="12.75" customHeight="1" x14ac:dyDescent="0.2">
      <c r="B198" s="50"/>
      <c r="E198" s="15"/>
      <c r="F198" s="15"/>
    </row>
    <row r="199" spans="2:6" ht="12.75" customHeight="1" x14ac:dyDescent="0.2">
      <c r="B199" s="50"/>
      <c r="E199" s="15"/>
      <c r="F199" s="15"/>
    </row>
    <row r="200" spans="2:6" ht="12.75" customHeight="1" x14ac:dyDescent="0.2">
      <c r="B200" s="50"/>
      <c r="E200" s="15"/>
      <c r="F200" s="15"/>
    </row>
    <row r="201" spans="2:6" ht="12.75" customHeight="1" x14ac:dyDescent="0.2">
      <c r="B201" s="50"/>
      <c r="E201" s="15"/>
      <c r="F201" s="15"/>
    </row>
    <row r="202" spans="2:6" ht="12.75" customHeight="1" x14ac:dyDescent="0.2">
      <c r="B202" s="50"/>
      <c r="E202" s="15"/>
      <c r="F202" s="15"/>
    </row>
    <row r="203" spans="2:6" ht="12.75" customHeight="1" x14ac:dyDescent="0.2">
      <c r="B203" s="50"/>
      <c r="E203" s="15"/>
      <c r="F203" s="15"/>
    </row>
    <row r="204" spans="2:6" ht="12.75" customHeight="1" x14ac:dyDescent="0.2">
      <c r="B204" s="50"/>
      <c r="E204" s="15"/>
      <c r="F204" s="15"/>
    </row>
    <row r="205" spans="2:6" ht="12.75" customHeight="1" x14ac:dyDescent="0.2">
      <c r="B205" s="50"/>
      <c r="E205" s="15"/>
      <c r="F205" s="15"/>
    </row>
    <row r="206" spans="2:6" ht="12.75" customHeight="1" x14ac:dyDescent="0.2">
      <c r="B206" s="50"/>
      <c r="E206" s="15"/>
      <c r="F206" s="15"/>
    </row>
    <row r="207" spans="2:6" ht="12.75" customHeight="1" x14ac:dyDescent="0.2">
      <c r="B207" s="50"/>
      <c r="E207" s="15"/>
      <c r="F207" s="15"/>
    </row>
    <row r="208" spans="2:6" ht="12.75" customHeight="1" x14ac:dyDescent="0.2">
      <c r="B208" s="50"/>
      <c r="E208" s="15"/>
      <c r="F208" s="15"/>
    </row>
    <row r="209" spans="2:6" ht="12.75" customHeight="1" x14ac:dyDescent="0.2">
      <c r="B209" s="50"/>
      <c r="E209" s="15"/>
      <c r="F209" s="15"/>
    </row>
    <row r="210" spans="2:6" ht="12.75" customHeight="1" x14ac:dyDescent="0.2">
      <c r="B210" s="50"/>
      <c r="E210" s="15"/>
      <c r="F210" s="15"/>
    </row>
    <row r="211" spans="2:6" ht="12.75" customHeight="1" x14ac:dyDescent="0.2">
      <c r="B211" s="50"/>
      <c r="E211" s="15"/>
      <c r="F211" s="15"/>
    </row>
    <row r="212" spans="2:6" ht="12.75" customHeight="1" x14ac:dyDescent="0.2">
      <c r="B212" s="50"/>
      <c r="E212" s="15"/>
      <c r="F212" s="15"/>
    </row>
    <row r="213" spans="2:6" ht="12.75" customHeight="1" x14ac:dyDescent="0.2">
      <c r="B213" s="50"/>
      <c r="E213" s="15"/>
      <c r="F213" s="15"/>
    </row>
    <row r="214" spans="2:6" ht="12.75" customHeight="1" x14ac:dyDescent="0.2">
      <c r="B214" s="50"/>
      <c r="E214" s="15"/>
      <c r="F214" s="15"/>
    </row>
    <row r="215" spans="2:6" ht="12.75" customHeight="1" x14ac:dyDescent="0.2">
      <c r="B215" s="50"/>
      <c r="E215" s="15"/>
      <c r="F215" s="15"/>
    </row>
    <row r="216" spans="2:6" ht="12.75" customHeight="1" x14ac:dyDescent="0.2">
      <c r="B216" s="50"/>
      <c r="E216" s="15"/>
      <c r="F216" s="15"/>
    </row>
    <row r="217" spans="2:6" ht="12.75" customHeight="1" x14ac:dyDescent="0.2">
      <c r="B217" s="50"/>
      <c r="E217" s="15"/>
      <c r="F217" s="15"/>
    </row>
    <row r="218" spans="2:6" ht="12.75" customHeight="1" x14ac:dyDescent="0.2">
      <c r="B218" s="50"/>
      <c r="E218" s="15"/>
      <c r="F218" s="15"/>
    </row>
    <row r="219" spans="2:6" ht="12.75" customHeight="1" x14ac:dyDescent="0.2">
      <c r="B219" s="50"/>
      <c r="E219" s="15"/>
      <c r="F219" s="15"/>
    </row>
    <row r="220" spans="2:6" ht="12.75" customHeight="1" x14ac:dyDescent="0.2">
      <c r="B220" s="50"/>
      <c r="E220" s="15"/>
      <c r="F220" s="15"/>
    </row>
    <row r="221" spans="2:6" ht="12.75" customHeight="1" x14ac:dyDescent="0.2">
      <c r="B221" s="50"/>
      <c r="E221" s="15"/>
      <c r="F221" s="15"/>
    </row>
    <row r="222" spans="2:6" ht="12.75" customHeight="1" x14ac:dyDescent="0.2">
      <c r="B222" s="50"/>
      <c r="E222" s="15"/>
      <c r="F222" s="15"/>
    </row>
    <row r="223" spans="2:6" ht="12.75" customHeight="1" x14ac:dyDescent="0.2">
      <c r="B223" s="50"/>
      <c r="E223" s="15"/>
      <c r="F223" s="15"/>
    </row>
    <row r="224" spans="2:6" ht="12.75" customHeight="1" x14ac:dyDescent="0.2">
      <c r="B224" s="50"/>
      <c r="E224" s="15"/>
      <c r="F224" s="15"/>
    </row>
    <row r="225" spans="2:6" ht="12.75" customHeight="1" x14ac:dyDescent="0.2">
      <c r="B225" s="50"/>
      <c r="E225" s="15"/>
      <c r="F225" s="15"/>
    </row>
    <row r="226" spans="2:6" ht="12.75" customHeight="1" x14ac:dyDescent="0.2">
      <c r="B226" s="50"/>
      <c r="E226" s="15"/>
      <c r="F226" s="15"/>
    </row>
    <row r="227" spans="2:6" ht="12.75" customHeight="1" x14ac:dyDescent="0.2">
      <c r="B227" s="50"/>
      <c r="E227" s="15"/>
      <c r="F227" s="15"/>
    </row>
    <row r="228" spans="2:6" ht="12.75" customHeight="1" x14ac:dyDescent="0.2">
      <c r="B228" s="50"/>
      <c r="E228" s="15"/>
      <c r="F228" s="15"/>
    </row>
    <row r="229" spans="2:6" ht="12.75" customHeight="1" x14ac:dyDescent="0.2">
      <c r="B229" s="50"/>
      <c r="E229" s="15"/>
      <c r="F229" s="15"/>
    </row>
    <row r="230" spans="2:6" ht="12.75" customHeight="1" x14ac:dyDescent="0.2">
      <c r="B230" s="50"/>
      <c r="E230" s="15"/>
      <c r="F230" s="15"/>
    </row>
    <row r="231" spans="2:6" ht="12.75" customHeight="1" x14ac:dyDescent="0.2">
      <c r="B231" s="50"/>
      <c r="E231" s="15"/>
      <c r="F231" s="15"/>
    </row>
    <row r="232" spans="2:6" ht="12.75" customHeight="1" x14ac:dyDescent="0.2">
      <c r="B232" s="50"/>
      <c r="E232" s="15"/>
      <c r="F232" s="15"/>
    </row>
    <row r="233" spans="2:6" ht="12.75" customHeight="1" x14ac:dyDescent="0.2">
      <c r="B233" s="50"/>
      <c r="E233" s="15"/>
      <c r="F233" s="15"/>
    </row>
    <row r="234" spans="2:6" ht="12.75" customHeight="1" x14ac:dyDescent="0.2">
      <c r="B234" s="50"/>
      <c r="E234" s="15"/>
      <c r="F234" s="15"/>
    </row>
    <row r="235" spans="2:6" ht="12.75" customHeight="1" x14ac:dyDescent="0.2">
      <c r="B235" s="50"/>
      <c r="E235" s="15"/>
      <c r="F235" s="15"/>
    </row>
    <row r="236" spans="2:6" ht="12.75" customHeight="1" x14ac:dyDescent="0.2">
      <c r="B236" s="50"/>
      <c r="E236" s="15"/>
      <c r="F236" s="15"/>
    </row>
    <row r="237" spans="2:6" ht="12.75" customHeight="1" x14ac:dyDescent="0.2">
      <c r="B237" s="50"/>
      <c r="E237" s="15"/>
      <c r="F237" s="15"/>
    </row>
    <row r="238" spans="2:6" ht="12.75" customHeight="1" x14ac:dyDescent="0.2">
      <c r="B238" s="50"/>
      <c r="E238" s="15"/>
      <c r="F238" s="15"/>
    </row>
    <row r="239" spans="2:6" ht="12.75" customHeight="1" x14ac:dyDescent="0.2">
      <c r="B239" s="50"/>
      <c r="E239" s="15"/>
      <c r="F239" s="15"/>
    </row>
    <row r="240" spans="2:6" ht="12.75" customHeight="1" x14ac:dyDescent="0.2">
      <c r="B240" s="50"/>
      <c r="E240" s="15"/>
      <c r="F240" s="15"/>
    </row>
    <row r="241" spans="2:6" ht="12.75" customHeight="1" x14ac:dyDescent="0.2">
      <c r="B241" s="50"/>
      <c r="E241" s="15"/>
      <c r="F241" s="15"/>
    </row>
    <row r="242" spans="2:6" ht="12.75" customHeight="1" x14ac:dyDescent="0.2">
      <c r="B242" s="50"/>
      <c r="E242" s="15"/>
      <c r="F242" s="15"/>
    </row>
    <row r="243" spans="2:6" ht="12.75" customHeight="1" x14ac:dyDescent="0.2">
      <c r="B243" s="50"/>
      <c r="E243" s="15"/>
      <c r="F243" s="15"/>
    </row>
    <row r="244" spans="2:6" ht="12.75" customHeight="1" x14ac:dyDescent="0.2">
      <c r="B244" s="50"/>
      <c r="E244" s="15"/>
      <c r="F244" s="15"/>
    </row>
    <row r="245" spans="2:6" ht="12.75" customHeight="1" x14ac:dyDescent="0.2">
      <c r="B245" s="50"/>
      <c r="E245" s="15"/>
      <c r="F245" s="15"/>
    </row>
    <row r="246" spans="2:6" ht="12.75" customHeight="1" x14ac:dyDescent="0.2">
      <c r="B246" s="50"/>
      <c r="E246" s="15"/>
      <c r="F246" s="15"/>
    </row>
    <row r="247" spans="2:6" ht="12.75" customHeight="1" x14ac:dyDescent="0.2">
      <c r="B247" s="50"/>
      <c r="E247" s="15"/>
      <c r="F247" s="15"/>
    </row>
    <row r="248" spans="2:6" ht="12.75" customHeight="1" x14ac:dyDescent="0.2">
      <c r="B248" s="50"/>
      <c r="E248" s="15"/>
      <c r="F248" s="15"/>
    </row>
    <row r="249" spans="2:6" ht="12.75" customHeight="1" x14ac:dyDescent="0.2">
      <c r="B249" s="50"/>
      <c r="E249" s="15"/>
      <c r="F249" s="15"/>
    </row>
    <row r="250" spans="2:6" ht="12.75" customHeight="1" x14ac:dyDescent="0.2">
      <c r="B250" s="50"/>
      <c r="E250" s="15"/>
      <c r="F250" s="15"/>
    </row>
    <row r="251" spans="2:6" ht="12.75" customHeight="1" x14ac:dyDescent="0.2">
      <c r="B251" s="50"/>
      <c r="E251" s="15"/>
      <c r="F251" s="15"/>
    </row>
    <row r="252" spans="2:6" ht="12.75" customHeight="1" x14ac:dyDescent="0.2">
      <c r="B252" s="50"/>
      <c r="E252" s="15"/>
      <c r="F252" s="15"/>
    </row>
    <row r="253" spans="2:6" ht="12.75" customHeight="1" x14ac:dyDescent="0.2">
      <c r="B253" s="50"/>
      <c r="E253" s="15"/>
      <c r="F253" s="15"/>
    </row>
    <row r="254" spans="2:6" ht="12.75" customHeight="1" x14ac:dyDescent="0.2">
      <c r="B254" s="50"/>
      <c r="E254" s="15"/>
      <c r="F254" s="15"/>
    </row>
    <row r="255" spans="2:6" ht="12.75" customHeight="1" x14ac:dyDescent="0.2">
      <c r="B255" s="50"/>
      <c r="E255" s="15"/>
      <c r="F255" s="15"/>
    </row>
    <row r="256" spans="2:6" ht="12.75" customHeight="1" x14ac:dyDescent="0.2">
      <c r="B256" s="50"/>
      <c r="E256" s="15"/>
      <c r="F256" s="15"/>
    </row>
    <row r="257" spans="2:6" ht="12.75" customHeight="1" x14ac:dyDescent="0.2">
      <c r="B257" s="50"/>
      <c r="E257" s="15"/>
      <c r="F257" s="15"/>
    </row>
    <row r="258" spans="2:6" ht="12.75" customHeight="1" x14ac:dyDescent="0.2">
      <c r="B258" s="50"/>
      <c r="E258" s="15"/>
      <c r="F258" s="15"/>
    </row>
    <row r="259" spans="2:6" ht="12.75" customHeight="1" x14ac:dyDescent="0.2">
      <c r="B259" s="50"/>
      <c r="E259" s="15"/>
      <c r="F259" s="15"/>
    </row>
    <row r="260" spans="2:6" ht="12.75" customHeight="1" x14ac:dyDescent="0.2">
      <c r="B260" s="50"/>
      <c r="E260" s="15"/>
      <c r="F260" s="15"/>
    </row>
    <row r="261" spans="2:6" ht="12.75" customHeight="1" x14ac:dyDescent="0.2">
      <c r="B261" s="50"/>
      <c r="E261" s="15"/>
      <c r="F261" s="15"/>
    </row>
    <row r="262" spans="2:6" ht="12.75" customHeight="1" x14ac:dyDescent="0.2">
      <c r="B262" s="50"/>
      <c r="E262" s="15"/>
      <c r="F262" s="15"/>
    </row>
    <row r="263" spans="2:6" ht="12.75" customHeight="1" x14ac:dyDescent="0.2">
      <c r="B263" s="50"/>
      <c r="E263" s="15"/>
      <c r="F263" s="15"/>
    </row>
    <row r="264" spans="2:6" ht="12.75" customHeight="1" x14ac:dyDescent="0.2">
      <c r="B264" s="50"/>
      <c r="E264" s="15"/>
      <c r="F264" s="15"/>
    </row>
    <row r="265" spans="2:6" ht="12.75" customHeight="1" x14ac:dyDescent="0.2">
      <c r="B265" s="50"/>
      <c r="E265" s="15"/>
      <c r="F265" s="15"/>
    </row>
    <row r="266" spans="2:6" ht="12.75" customHeight="1" x14ac:dyDescent="0.2">
      <c r="B266" s="50"/>
      <c r="E266" s="15"/>
      <c r="F266" s="15"/>
    </row>
    <row r="267" spans="2:6" ht="12.75" customHeight="1" x14ac:dyDescent="0.2">
      <c r="B267" s="50"/>
      <c r="E267" s="15"/>
      <c r="F267" s="15"/>
    </row>
    <row r="268" spans="2:6" ht="12.75" customHeight="1" x14ac:dyDescent="0.2">
      <c r="B268" s="50"/>
      <c r="E268" s="15"/>
      <c r="F268" s="15"/>
    </row>
    <row r="269" spans="2:6" ht="12.75" customHeight="1" x14ac:dyDescent="0.2">
      <c r="B269" s="50"/>
      <c r="E269" s="15"/>
      <c r="F269" s="15"/>
    </row>
    <row r="270" spans="2:6" ht="12.75" customHeight="1" x14ac:dyDescent="0.2">
      <c r="B270" s="50"/>
      <c r="E270" s="15"/>
      <c r="F270" s="15"/>
    </row>
    <row r="271" spans="2:6" ht="12.75" customHeight="1" x14ac:dyDescent="0.2">
      <c r="B271" s="50"/>
      <c r="E271" s="15"/>
      <c r="F271" s="15"/>
    </row>
    <row r="272" spans="2:6" ht="12.75" customHeight="1" x14ac:dyDescent="0.2">
      <c r="B272" s="50"/>
      <c r="E272" s="15"/>
      <c r="F272" s="15"/>
    </row>
    <row r="273" spans="2:6" ht="12.75" customHeight="1" x14ac:dyDescent="0.2">
      <c r="B273" s="50"/>
      <c r="E273" s="15"/>
      <c r="F273" s="15"/>
    </row>
    <row r="274" spans="2:6" ht="12.75" customHeight="1" x14ac:dyDescent="0.2">
      <c r="B274" s="50"/>
      <c r="E274" s="15"/>
      <c r="F274" s="15"/>
    </row>
    <row r="275" spans="2:6" ht="12.75" customHeight="1" x14ac:dyDescent="0.2">
      <c r="B275" s="50"/>
      <c r="E275" s="15"/>
      <c r="F275" s="15"/>
    </row>
    <row r="276" spans="2:6" ht="12.75" customHeight="1" x14ac:dyDescent="0.2">
      <c r="B276" s="50"/>
      <c r="E276" s="15"/>
      <c r="F276" s="15"/>
    </row>
    <row r="277" spans="2:6" ht="12.75" customHeight="1" x14ac:dyDescent="0.2">
      <c r="B277" s="50"/>
      <c r="E277" s="15"/>
      <c r="F277" s="15"/>
    </row>
    <row r="278" spans="2:6" ht="12.75" customHeight="1" x14ac:dyDescent="0.2">
      <c r="B278" s="50"/>
      <c r="E278" s="15"/>
      <c r="F278" s="15"/>
    </row>
    <row r="279" spans="2:6" ht="12.75" customHeight="1" x14ac:dyDescent="0.2">
      <c r="B279" s="50"/>
      <c r="E279" s="15"/>
      <c r="F279" s="15"/>
    </row>
    <row r="280" spans="2:6" ht="12.75" customHeight="1" x14ac:dyDescent="0.2">
      <c r="B280" s="50"/>
      <c r="E280" s="15"/>
      <c r="F280" s="15"/>
    </row>
    <row r="281" spans="2:6" ht="12.75" customHeight="1" x14ac:dyDescent="0.2">
      <c r="B281" s="50"/>
      <c r="E281" s="15"/>
      <c r="F281" s="15"/>
    </row>
    <row r="282" spans="2:6" ht="12.75" customHeight="1" x14ac:dyDescent="0.2">
      <c r="B282" s="50"/>
      <c r="E282" s="15"/>
      <c r="F282" s="15"/>
    </row>
    <row r="283" spans="2:6" ht="12.75" customHeight="1" x14ac:dyDescent="0.2">
      <c r="B283" s="50"/>
      <c r="E283" s="15"/>
      <c r="F283" s="15"/>
    </row>
    <row r="284" spans="2:6" ht="12.75" customHeight="1" x14ac:dyDescent="0.2">
      <c r="B284" s="50"/>
      <c r="E284" s="15"/>
      <c r="F284" s="15"/>
    </row>
    <row r="285" spans="2:6" ht="12.75" customHeight="1" x14ac:dyDescent="0.2">
      <c r="B285" s="50"/>
      <c r="E285" s="15"/>
      <c r="F285" s="15"/>
    </row>
    <row r="286" spans="2:6" ht="12.75" customHeight="1" x14ac:dyDescent="0.2">
      <c r="B286" s="50"/>
      <c r="E286" s="15"/>
      <c r="F286" s="15"/>
    </row>
    <row r="287" spans="2:6" ht="12.75" customHeight="1" x14ac:dyDescent="0.2">
      <c r="B287" s="50"/>
      <c r="E287" s="15"/>
      <c r="F287" s="15"/>
    </row>
    <row r="288" spans="2:6" ht="12.75" customHeight="1" x14ac:dyDescent="0.2">
      <c r="B288" s="50"/>
      <c r="E288" s="15"/>
      <c r="F288" s="15"/>
    </row>
    <row r="289" spans="2:6" ht="12.75" customHeight="1" x14ac:dyDescent="0.2">
      <c r="B289" s="50"/>
      <c r="E289" s="15"/>
      <c r="F289" s="15"/>
    </row>
    <row r="290" spans="2:6" ht="12.75" customHeight="1" x14ac:dyDescent="0.2">
      <c r="B290" s="50"/>
      <c r="E290" s="15"/>
      <c r="F290" s="15"/>
    </row>
    <row r="291" spans="2:6" ht="12.75" customHeight="1" x14ac:dyDescent="0.2">
      <c r="B291" s="50"/>
      <c r="E291" s="15"/>
      <c r="F291" s="15"/>
    </row>
    <row r="292" spans="2:6" ht="12.75" customHeight="1" x14ac:dyDescent="0.2">
      <c r="B292" s="50"/>
      <c r="E292" s="15"/>
      <c r="F292" s="15"/>
    </row>
    <row r="293" spans="2:6" ht="12.75" customHeight="1" x14ac:dyDescent="0.2">
      <c r="B293" s="50"/>
      <c r="E293" s="15"/>
      <c r="F293" s="15"/>
    </row>
    <row r="294" spans="2:6" ht="12.75" customHeight="1" x14ac:dyDescent="0.2">
      <c r="B294" s="50"/>
      <c r="E294" s="15"/>
      <c r="F294" s="15"/>
    </row>
    <row r="295" spans="2:6" ht="12.75" customHeight="1" x14ac:dyDescent="0.2">
      <c r="B295" s="50"/>
      <c r="E295" s="15"/>
      <c r="F295" s="15"/>
    </row>
    <row r="296" spans="2:6" ht="12.75" customHeight="1" x14ac:dyDescent="0.2">
      <c r="B296" s="50"/>
      <c r="E296" s="15"/>
      <c r="F296" s="15"/>
    </row>
    <row r="297" spans="2:6" ht="12.75" customHeight="1" x14ac:dyDescent="0.2">
      <c r="B297" s="50"/>
      <c r="E297" s="15"/>
      <c r="F297" s="15"/>
    </row>
    <row r="298" spans="2:6" ht="12.75" customHeight="1" x14ac:dyDescent="0.2">
      <c r="B298" s="50"/>
      <c r="E298" s="15"/>
      <c r="F298" s="15"/>
    </row>
    <row r="299" spans="2:6" ht="12.75" customHeight="1" x14ac:dyDescent="0.2">
      <c r="B299" s="50"/>
      <c r="E299" s="15"/>
      <c r="F299" s="15"/>
    </row>
    <row r="300" spans="2:6" ht="12.75" customHeight="1" x14ac:dyDescent="0.2">
      <c r="B300" s="50"/>
      <c r="E300" s="15"/>
      <c r="F300" s="15"/>
    </row>
    <row r="301" spans="2:6" ht="12.75" customHeight="1" x14ac:dyDescent="0.2">
      <c r="B301" s="50"/>
      <c r="E301" s="15"/>
      <c r="F301" s="15"/>
    </row>
    <row r="302" spans="2:6" ht="12.75" customHeight="1" x14ac:dyDescent="0.2">
      <c r="B302" s="50"/>
      <c r="E302" s="15"/>
      <c r="F302" s="15"/>
    </row>
    <row r="303" spans="2:6" ht="12.75" customHeight="1" x14ac:dyDescent="0.2">
      <c r="B303" s="50"/>
      <c r="E303" s="15"/>
      <c r="F303" s="15"/>
    </row>
    <row r="304" spans="2:6" ht="12.75" customHeight="1" x14ac:dyDescent="0.2">
      <c r="B304" s="50"/>
      <c r="E304" s="15"/>
      <c r="F304" s="15"/>
    </row>
    <row r="305" spans="2:6" ht="12.75" customHeight="1" x14ac:dyDescent="0.2">
      <c r="B305" s="50"/>
      <c r="E305" s="15"/>
      <c r="F305" s="15"/>
    </row>
    <row r="306" spans="2:6" ht="12.75" customHeight="1" x14ac:dyDescent="0.2">
      <c r="B306" s="50"/>
      <c r="E306" s="15"/>
      <c r="F306" s="15"/>
    </row>
    <row r="307" spans="2:6" ht="12.75" customHeight="1" x14ac:dyDescent="0.2">
      <c r="B307" s="50"/>
      <c r="E307" s="15"/>
      <c r="F307" s="15"/>
    </row>
    <row r="308" spans="2:6" ht="12.75" customHeight="1" x14ac:dyDescent="0.2">
      <c r="B308" s="50"/>
      <c r="E308" s="15"/>
      <c r="F308" s="15"/>
    </row>
    <row r="309" spans="2:6" ht="12.75" customHeight="1" x14ac:dyDescent="0.2">
      <c r="B309" s="50"/>
      <c r="E309" s="15"/>
      <c r="F309" s="15"/>
    </row>
    <row r="310" spans="2:6" ht="12.75" customHeight="1" x14ac:dyDescent="0.2">
      <c r="B310" s="50"/>
      <c r="E310" s="15"/>
      <c r="F310" s="15"/>
    </row>
    <row r="311" spans="2:6" ht="12.75" customHeight="1" x14ac:dyDescent="0.2">
      <c r="B311" s="50"/>
      <c r="E311" s="15"/>
      <c r="F311" s="15"/>
    </row>
    <row r="312" spans="2:6" ht="12.75" customHeight="1" x14ac:dyDescent="0.2">
      <c r="B312" s="50"/>
      <c r="E312" s="15"/>
      <c r="F312" s="15"/>
    </row>
    <row r="313" spans="2:6" ht="12.75" customHeight="1" x14ac:dyDescent="0.2">
      <c r="B313" s="50"/>
      <c r="E313" s="15"/>
      <c r="F313" s="15"/>
    </row>
    <row r="314" spans="2:6" ht="12.75" customHeight="1" x14ac:dyDescent="0.2">
      <c r="B314" s="50"/>
      <c r="E314" s="15"/>
      <c r="F314" s="15"/>
    </row>
    <row r="315" spans="2:6" ht="12.75" customHeight="1" x14ac:dyDescent="0.2">
      <c r="B315" s="50"/>
      <c r="E315" s="15"/>
      <c r="F315" s="15"/>
    </row>
    <row r="316" spans="2:6" ht="12.75" customHeight="1" x14ac:dyDescent="0.2">
      <c r="B316" s="50"/>
      <c r="E316" s="15"/>
      <c r="F316" s="15"/>
    </row>
    <row r="317" spans="2:6" ht="12.75" customHeight="1" x14ac:dyDescent="0.2">
      <c r="B317" s="50"/>
      <c r="E317" s="15"/>
      <c r="F317" s="15"/>
    </row>
    <row r="318" spans="2:6" ht="12.75" customHeight="1" x14ac:dyDescent="0.2">
      <c r="B318" s="50"/>
      <c r="E318" s="15"/>
      <c r="F318" s="15"/>
    </row>
    <row r="319" spans="2:6" ht="12.75" customHeight="1" x14ac:dyDescent="0.2">
      <c r="B319" s="50"/>
      <c r="E319" s="15"/>
      <c r="F319" s="15"/>
    </row>
    <row r="320" spans="2:6" ht="12.75" customHeight="1" x14ac:dyDescent="0.2">
      <c r="B320" s="50"/>
      <c r="E320" s="15"/>
      <c r="F320" s="15"/>
    </row>
    <row r="321" spans="2:6" ht="12.75" customHeight="1" x14ac:dyDescent="0.2">
      <c r="B321" s="50"/>
      <c r="E321" s="15"/>
      <c r="F321" s="15"/>
    </row>
    <row r="322" spans="2:6" ht="12.75" customHeight="1" x14ac:dyDescent="0.2">
      <c r="B322" s="50"/>
      <c r="E322" s="15"/>
      <c r="F322" s="15"/>
    </row>
    <row r="323" spans="2:6" ht="12.75" customHeight="1" x14ac:dyDescent="0.2">
      <c r="B323" s="50"/>
      <c r="E323" s="15"/>
      <c r="F323" s="15"/>
    </row>
    <row r="324" spans="2:6" ht="12.75" customHeight="1" x14ac:dyDescent="0.2">
      <c r="B324" s="50"/>
      <c r="E324" s="15"/>
      <c r="F324" s="15"/>
    </row>
    <row r="325" spans="2:6" ht="12.75" customHeight="1" x14ac:dyDescent="0.2">
      <c r="B325" s="50"/>
      <c r="E325" s="15"/>
      <c r="F325" s="15"/>
    </row>
    <row r="326" spans="2:6" ht="12.75" customHeight="1" x14ac:dyDescent="0.2">
      <c r="B326" s="50"/>
      <c r="E326" s="15"/>
      <c r="F326" s="15"/>
    </row>
    <row r="327" spans="2:6" ht="12.75" customHeight="1" x14ac:dyDescent="0.2">
      <c r="B327" s="50"/>
      <c r="E327" s="15"/>
      <c r="F327" s="15"/>
    </row>
    <row r="328" spans="2:6" ht="12.75" customHeight="1" x14ac:dyDescent="0.2">
      <c r="B328" s="50"/>
      <c r="E328" s="15"/>
      <c r="F328" s="15"/>
    </row>
    <row r="329" spans="2:6" ht="12.75" customHeight="1" x14ac:dyDescent="0.2">
      <c r="B329" s="50"/>
      <c r="E329" s="15"/>
      <c r="F329" s="15"/>
    </row>
    <row r="330" spans="2:6" ht="12.75" customHeight="1" x14ac:dyDescent="0.2">
      <c r="B330" s="50"/>
      <c r="E330" s="15"/>
      <c r="F330" s="15"/>
    </row>
    <row r="331" spans="2:6" ht="12.75" customHeight="1" x14ac:dyDescent="0.2">
      <c r="B331" s="50"/>
      <c r="E331" s="15"/>
      <c r="F331" s="15"/>
    </row>
    <row r="332" spans="2:6" ht="12.75" customHeight="1" x14ac:dyDescent="0.2">
      <c r="B332" s="50"/>
      <c r="E332" s="15"/>
      <c r="F332" s="15"/>
    </row>
    <row r="333" spans="2:6" ht="12.75" customHeight="1" x14ac:dyDescent="0.2">
      <c r="B333" s="50"/>
      <c r="E333" s="15"/>
      <c r="F333" s="15"/>
    </row>
    <row r="334" spans="2:6" ht="12.75" customHeight="1" x14ac:dyDescent="0.2">
      <c r="B334" s="50"/>
      <c r="E334" s="15"/>
      <c r="F334" s="15"/>
    </row>
    <row r="335" spans="2:6" ht="12.75" customHeight="1" x14ac:dyDescent="0.2">
      <c r="B335" s="50"/>
      <c r="E335" s="15"/>
      <c r="F335" s="15"/>
    </row>
    <row r="336" spans="2:6" ht="12.75" customHeight="1" x14ac:dyDescent="0.2">
      <c r="B336" s="50"/>
      <c r="E336" s="15"/>
      <c r="F336" s="15"/>
    </row>
    <row r="337" spans="2:6" ht="12.75" customHeight="1" x14ac:dyDescent="0.2">
      <c r="B337" s="50"/>
      <c r="E337" s="15"/>
      <c r="F337" s="15"/>
    </row>
    <row r="338" spans="2:6" ht="12.75" customHeight="1" x14ac:dyDescent="0.2">
      <c r="B338" s="50"/>
      <c r="E338" s="15"/>
      <c r="F338" s="15"/>
    </row>
    <row r="339" spans="2:6" ht="12.75" customHeight="1" x14ac:dyDescent="0.2">
      <c r="B339" s="50"/>
      <c r="E339" s="15"/>
      <c r="F339" s="15"/>
    </row>
    <row r="340" spans="2:6" ht="12.75" customHeight="1" x14ac:dyDescent="0.2">
      <c r="B340" s="50"/>
      <c r="E340" s="15"/>
      <c r="F340" s="15"/>
    </row>
    <row r="341" spans="2:6" ht="12.75" customHeight="1" x14ac:dyDescent="0.2">
      <c r="B341" s="50"/>
      <c r="E341" s="15"/>
      <c r="F341" s="15"/>
    </row>
    <row r="342" spans="2:6" ht="12.75" customHeight="1" x14ac:dyDescent="0.2">
      <c r="B342" s="50"/>
      <c r="E342" s="15"/>
      <c r="F342" s="15"/>
    </row>
    <row r="343" spans="2:6" ht="12.75" customHeight="1" x14ac:dyDescent="0.2">
      <c r="B343" s="50"/>
      <c r="E343" s="15"/>
      <c r="F343" s="15"/>
    </row>
    <row r="344" spans="2:6" ht="12.75" customHeight="1" x14ac:dyDescent="0.2">
      <c r="B344" s="50"/>
      <c r="E344" s="15"/>
      <c r="F344" s="15"/>
    </row>
    <row r="345" spans="2:6" ht="12.75" customHeight="1" x14ac:dyDescent="0.2">
      <c r="B345" s="50"/>
      <c r="E345" s="15"/>
      <c r="F345" s="15"/>
    </row>
    <row r="346" spans="2:6" ht="12.75" customHeight="1" x14ac:dyDescent="0.2">
      <c r="B346" s="50"/>
      <c r="E346" s="15"/>
      <c r="F346" s="15"/>
    </row>
    <row r="347" spans="2:6" ht="12.75" customHeight="1" x14ac:dyDescent="0.2">
      <c r="B347" s="50"/>
      <c r="E347" s="15"/>
      <c r="F347" s="15"/>
    </row>
    <row r="348" spans="2:6" ht="12.75" customHeight="1" x14ac:dyDescent="0.2">
      <c r="B348" s="50"/>
      <c r="E348" s="15"/>
      <c r="F348" s="15"/>
    </row>
    <row r="349" spans="2:6" ht="12.75" customHeight="1" x14ac:dyDescent="0.2">
      <c r="B349" s="50"/>
      <c r="E349" s="15"/>
      <c r="F349" s="15"/>
    </row>
    <row r="350" spans="2:6" ht="12.75" customHeight="1" x14ac:dyDescent="0.2">
      <c r="B350" s="50"/>
      <c r="E350" s="15"/>
      <c r="F350" s="15"/>
    </row>
    <row r="351" spans="2:6" ht="12.75" customHeight="1" x14ac:dyDescent="0.2">
      <c r="B351" s="50"/>
      <c r="E351" s="15"/>
      <c r="F351" s="15"/>
    </row>
    <row r="352" spans="2:6" ht="12.75" customHeight="1" x14ac:dyDescent="0.2">
      <c r="B352" s="50"/>
      <c r="E352" s="15"/>
      <c r="F352" s="15"/>
    </row>
    <row r="353" spans="2:6" ht="12.75" customHeight="1" x14ac:dyDescent="0.2">
      <c r="B353" s="50"/>
      <c r="E353" s="15"/>
      <c r="F353" s="15"/>
    </row>
    <row r="354" spans="2:6" ht="12.75" customHeight="1" x14ac:dyDescent="0.2">
      <c r="B354" s="50"/>
      <c r="E354" s="15"/>
      <c r="F354" s="15"/>
    </row>
    <row r="355" spans="2:6" ht="12.75" customHeight="1" x14ac:dyDescent="0.2">
      <c r="B355" s="50"/>
      <c r="E355" s="15"/>
      <c r="F355" s="15"/>
    </row>
    <row r="356" spans="2:6" ht="12.75" customHeight="1" x14ac:dyDescent="0.2">
      <c r="B356" s="50"/>
      <c r="E356" s="15"/>
      <c r="F356" s="15"/>
    </row>
    <row r="357" spans="2:6" ht="12.75" customHeight="1" x14ac:dyDescent="0.2">
      <c r="B357" s="50"/>
      <c r="E357" s="15"/>
      <c r="F357" s="15"/>
    </row>
    <row r="358" spans="2:6" ht="12.75" customHeight="1" x14ac:dyDescent="0.2">
      <c r="B358" s="50"/>
      <c r="E358" s="15"/>
      <c r="F358" s="15"/>
    </row>
    <row r="359" spans="2:6" ht="12.75" customHeight="1" x14ac:dyDescent="0.2">
      <c r="B359" s="50"/>
      <c r="E359" s="15"/>
      <c r="F359" s="15"/>
    </row>
    <row r="360" spans="2:6" ht="12.75" customHeight="1" x14ac:dyDescent="0.2">
      <c r="B360" s="50"/>
      <c r="E360" s="15"/>
      <c r="F360" s="15"/>
    </row>
    <row r="361" spans="2:6" ht="12.75" customHeight="1" x14ac:dyDescent="0.2">
      <c r="B361" s="50"/>
      <c r="E361" s="15"/>
      <c r="F361" s="15"/>
    </row>
    <row r="362" spans="2:6" ht="12.75" customHeight="1" x14ac:dyDescent="0.2">
      <c r="B362" s="50"/>
      <c r="E362" s="15"/>
      <c r="F362" s="15"/>
    </row>
    <row r="363" spans="2:6" ht="12.75" customHeight="1" x14ac:dyDescent="0.2">
      <c r="B363" s="50"/>
      <c r="E363" s="15"/>
      <c r="F363" s="15"/>
    </row>
    <row r="364" spans="2:6" ht="12.75" customHeight="1" x14ac:dyDescent="0.2">
      <c r="B364" s="50"/>
      <c r="E364" s="15"/>
      <c r="F364" s="15"/>
    </row>
    <row r="365" spans="2:6" ht="12.75" customHeight="1" x14ac:dyDescent="0.2">
      <c r="B365" s="50"/>
      <c r="E365" s="15"/>
      <c r="F365" s="15"/>
    </row>
    <row r="366" spans="2:6" ht="12.75" customHeight="1" x14ac:dyDescent="0.2">
      <c r="B366" s="50"/>
      <c r="E366" s="15"/>
      <c r="F366" s="15"/>
    </row>
    <row r="367" spans="2:6" ht="12.75" customHeight="1" x14ac:dyDescent="0.2">
      <c r="B367" s="50"/>
      <c r="E367" s="15"/>
      <c r="F367" s="15"/>
    </row>
    <row r="368" spans="2:6" ht="12.75" customHeight="1" x14ac:dyDescent="0.2">
      <c r="B368" s="50"/>
      <c r="E368" s="15"/>
      <c r="F368" s="15"/>
    </row>
    <row r="369" spans="2:6" ht="12.75" customHeight="1" x14ac:dyDescent="0.2">
      <c r="B369" s="50"/>
      <c r="E369" s="15"/>
      <c r="F369" s="15"/>
    </row>
    <row r="370" spans="2:6" ht="12.75" customHeight="1" x14ac:dyDescent="0.2">
      <c r="B370" s="50"/>
      <c r="E370" s="15"/>
      <c r="F370" s="15"/>
    </row>
    <row r="371" spans="2:6" ht="12.75" customHeight="1" x14ac:dyDescent="0.2">
      <c r="B371" s="50"/>
      <c r="E371" s="15"/>
      <c r="F371" s="15"/>
    </row>
    <row r="372" spans="2:6" ht="12.75" customHeight="1" x14ac:dyDescent="0.2">
      <c r="B372" s="50"/>
      <c r="E372" s="15"/>
      <c r="F372" s="15"/>
    </row>
    <row r="373" spans="2:6" ht="12.75" customHeight="1" x14ac:dyDescent="0.2">
      <c r="B373" s="50"/>
      <c r="E373" s="15"/>
      <c r="F373" s="15"/>
    </row>
    <row r="374" spans="2:6" ht="12.75" customHeight="1" x14ac:dyDescent="0.2">
      <c r="B374" s="50"/>
      <c r="E374" s="15"/>
      <c r="F374" s="15"/>
    </row>
    <row r="375" spans="2:6" ht="12.75" customHeight="1" x14ac:dyDescent="0.2">
      <c r="B375" s="50"/>
      <c r="E375" s="15"/>
      <c r="F375" s="15"/>
    </row>
    <row r="376" spans="2:6" ht="12.75" customHeight="1" x14ac:dyDescent="0.2">
      <c r="B376" s="50"/>
      <c r="E376" s="15"/>
      <c r="F376" s="15"/>
    </row>
    <row r="377" spans="2:6" ht="12.75" customHeight="1" x14ac:dyDescent="0.2">
      <c r="B377" s="50"/>
      <c r="E377" s="15"/>
      <c r="F377" s="15"/>
    </row>
    <row r="378" spans="2:6" ht="12.75" customHeight="1" x14ac:dyDescent="0.2">
      <c r="B378" s="50"/>
      <c r="E378" s="15"/>
      <c r="F378" s="15"/>
    </row>
    <row r="379" spans="2:6" ht="12.75" customHeight="1" x14ac:dyDescent="0.2">
      <c r="B379" s="50"/>
      <c r="E379" s="15"/>
      <c r="F379" s="15"/>
    </row>
    <row r="380" spans="2:6" ht="12.75" customHeight="1" x14ac:dyDescent="0.2">
      <c r="B380" s="50"/>
      <c r="E380" s="15"/>
      <c r="F380" s="15"/>
    </row>
    <row r="381" spans="2:6" ht="12.75" customHeight="1" x14ac:dyDescent="0.2">
      <c r="B381" s="50"/>
      <c r="E381" s="15"/>
      <c r="F381" s="15"/>
    </row>
    <row r="382" spans="2:6" ht="12.75" customHeight="1" x14ac:dyDescent="0.2">
      <c r="B382" s="50"/>
      <c r="E382" s="15"/>
      <c r="F382" s="15"/>
    </row>
    <row r="383" spans="2:6" ht="12.75" customHeight="1" x14ac:dyDescent="0.2">
      <c r="B383" s="50"/>
      <c r="E383" s="15"/>
      <c r="F383" s="15"/>
    </row>
    <row r="384" spans="2:6" ht="12.75" customHeight="1" x14ac:dyDescent="0.2">
      <c r="B384" s="50"/>
      <c r="E384" s="15"/>
      <c r="F384" s="15"/>
    </row>
    <row r="385" spans="2:6" ht="12.75" customHeight="1" x14ac:dyDescent="0.2">
      <c r="B385" s="50"/>
      <c r="E385" s="15"/>
      <c r="F385" s="15"/>
    </row>
    <row r="386" spans="2:6" ht="12.75" customHeight="1" x14ac:dyDescent="0.2">
      <c r="B386" s="50"/>
      <c r="E386" s="15"/>
      <c r="F386" s="15"/>
    </row>
    <row r="387" spans="2:6" ht="12.75" customHeight="1" x14ac:dyDescent="0.2">
      <c r="B387" s="50"/>
      <c r="E387" s="15"/>
      <c r="F387" s="15"/>
    </row>
    <row r="388" spans="2:6" ht="12.75" customHeight="1" x14ac:dyDescent="0.2">
      <c r="B388" s="50"/>
      <c r="E388" s="15"/>
      <c r="F388" s="15"/>
    </row>
    <row r="389" spans="2:6" ht="12.75" customHeight="1" x14ac:dyDescent="0.2">
      <c r="B389" s="50"/>
      <c r="E389" s="15"/>
      <c r="F389" s="15"/>
    </row>
    <row r="390" spans="2:6" ht="12.75" customHeight="1" x14ac:dyDescent="0.2">
      <c r="B390" s="50"/>
      <c r="E390" s="15"/>
      <c r="F390" s="15"/>
    </row>
    <row r="391" spans="2:6" ht="12.75" customHeight="1" x14ac:dyDescent="0.2">
      <c r="B391" s="50"/>
      <c r="E391" s="15"/>
      <c r="F391" s="15"/>
    </row>
    <row r="392" spans="2:6" ht="12.75" customHeight="1" x14ac:dyDescent="0.2">
      <c r="B392" s="50"/>
      <c r="E392" s="15"/>
      <c r="F392" s="15"/>
    </row>
    <row r="393" spans="2:6" ht="12.75" customHeight="1" x14ac:dyDescent="0.2">
      <c r="B393" s="50"/>
      <c r="E393" s="15"/>
      <c r="F393" s="15"/>
    </row>
    <row r="394" spans="2:6" ht="12.75" customHeight="1" x14ac:dyDescent="0.2">
      <c r="B394" s="50"/>
      <c r="E394" s="15"/>
      <c r="F394" s="15"/>
    </row>
    <row r="395" spans="2:6" ht="12.75" customHeight="1" x14ac:dyDescent="0.2">
      <c r="B395" s="50"/>
      <c r="E395" s="15"/>
      <c r="F395" s="15"/>
    </row>
    <row r="396" spans="2:6" ht="12.75" customHeight="1" x14ac:dyDescent="0.2">
      <c r="B396" s="50"/>
      <c r="E396" s="15"/>
      <c r="F396" s="15"/>
    </row>
    <row r="397" spans="2:6" ht="12.75" customHeight="1" x14ac:dyDescent="0.2">
      <c r="B397" s="50"/>
      <c r="E397" s="15"/>
      <c r="F397" s="15"/>
    </row>
    <row r="398" spans="2:6" ht="12.75" customHeight="1" x14ac:dyDescent="0.2">
      <c r="B398" s="50"/>
      <c r="E398" s="15"/>
      <c r="F398" s="15"/>
    </row>
    <row r="399" spans="2:6" ht="12.75" customHeight="1" x14ac:dyDescent="0.2">
      <c r="B399" s="50"/>
      <c r="E399" s="15"/>
      <c r="F399" s="15"/>
    </row>
    <row r="400" spans="2:6" ht="12.75" customHeight="1" x14ac:dyDescent="0.2">
      <c r="B400" s="50"/>
      <c r="E400" s="15"/>
      <c r="F400" s="15"/>
    </row>
    <row r="401" spans="2:6" ht="12.75" customHeight="1" x14ac:dyDescent="0.2">
      <c r="B401" s="50"/>
      <c r="E401" s="15"/>
      <c r="F401" s="15"/>
    </row>
    <row r="402" spans="2:6" ht="12.75" customHeight="1" x14ac:dyDescent="0.2">
      <c r="B402" s="50"/>
      <c r="E402" s="15"/>
      <c r="F402" s="15"/>
    </row>
    <row r="403" spans="2:6" ht="12.75" customHeight="1" x14ac:dyDescent="0.2">
      <c r="B403" s="50"/>
      <c r="E403" s="15"/>
      <c r="F403" s="15"/>
    </row>
    <row r="404" spans="2:6" ht="12.75" customHeight="1" x14ac:dyDescent="0.2">
      <c r="B404" s="50"/>
      <c r="E404" s="15"/>
      <c r="F404" s="15"/>
    </row>
    <row r="405" spans="2:6" ht="12.75" customHeight="1" x14ac:dyDescent="0.2">
      <c r="B405" s="50"/>
      <c r="E405" s="15"/>
      <c r="F405" s="15"/>
    </row>
    <row r="406" spans="2:6" ht="12.75" customHeight="1" x14ac:dyDescent="0.2">
      <c r="B406" s="50"/>
      <c r="E406" s="15"/>
      <c r="F406" s="15"/>
    </row>
    <row r="407" spans="2:6" ht="12.75" customHeight="1" x14ac:dyDescent="0.2">
      <c r="B407" s="50"/>
      <c r="E407" s="15"/>
      <c r="F407" s="15"/>
    </row>
    <row r="408" spans="2:6" ht="12.75" customHeight="1" x14ac:dyDescent="0.2">
      <c r="B408" s="50"/>
      <c r="E408" s="15"/>
      <c r="F408" s="15"/>
    </row>
    <row r="409" spans="2:6" ht="12.75" customHeight="1" x14ac:dyDescent="0.2">
      <c r="B409" s="50"/>
      <c r="E409" s="15"/>
      <c r="F409" s="15"/>
    </row>
    <row r="410" spans="2:6" ht="12.75" customHeight="1" x14ac:dyDescent="0.2">
      <c r="B410" s="50"/>
      <c r="E410" s="15"/>
      <c r="F410" s="15"/>
    </row>
    <row r="411" spans="2:6" ht="12.75" customHeight="1" x14ac:dyDescent="0.2">
      <c r="B411" s="50"/>
      <c r="E411" s="15"/>
      <c r="F411" s="15"/>
    </row>
    <row r="412" spans="2:6" ht="12.75" customHeight="1" x14ac:dyDescent="0.2">
      <c r="B412" s="50"/>
      <c r="E412" s="15"/>
      <c r="F412" s="15"/>
    </row>
    <row r="413" spans="2:6" ht="12.75" customHeight="1" x14ac:dyDescent="0.2">
      <c r="B413" s="50"/>
      <c r="E413" s="15"/>
      <c r="F413" s="15"/>
    </row>
    <row r="414" spans="2:6" ht="12.75" customHeight="1" x14ac:dyDescent="0.2">
      <c r="B414" s="50"/>
      <c r="E414" s="15"/>
      <c r="F414" s="15"/>
    </row>
    <row r="415" spans="2:6" ht="12.75" customHeight="1" x14ac:dyDescent="0.2">
      <c r="B415" s="50"/>
      <c r="E415" s="15"/>
      <c r="F415" s="15"/>
    </row>
    <row r="416" spans="2:6" ht="12.75" customHeight="1" x14ac:dyDescent="0.2">
      <c r="B416" s="50"/>
      <c r="E416" s="15"/>
      <c r="F416" s="15"/>
    </row>
    <row r="417" spans="2:6" ht="12.75" customHeight="1" x14ac:dyDescent="0.2">
      <c r="B417" s="50"/>
      <c r="E417" s="15"/>
      <c r="F417" s="15"/>
    </row>
    <row r="418" spans="2:6" ht="12.75" customHeight="1" x14ac:dyDescent="0.2">
      <c r="B418" s="50"/>
      <c r="E418" s="15"/>
      <c r="F418" s="15"/>
    </row>
    <row r="419" spans="2:6" ht="12.75" customHeight="1" x14ac:dyDescent="0.2">
      <c r="B419" s="50"/>
      <c r="E419" s="15"/>
      <c r="F419" s="15"/>
    </row>
    <row r="420" spans="2:6" ht="12.75" customHeight="1" x14ac:dyDescent="0.2">
      <c r="B420" s="50"/>
      <c r="E420" s="15"/>
      <c r="F420" s="15"/>
    </row>
    <row r="421" spans="2:6" ht="12.75" customHeight="1" x14ac:dyDescent="0.2">
      <c r="B421" s="50"/>
      <c r="E421" s="15"/>
      <c r="F421" s="15"/>
    </row>
    <row r="422" spans="2:6" ht="12.75" customHeight="1" x14ac:dyDescent="0.2">
      <c r="B422" s="50"/>
      <c r="E422" s="15"/>
      <c r="F422" s="15"/>
    </row>
    <row r="423" spans="2:6" ht="12.75" customHeight="1" x14ac:dyDescent="0.2">
      <c r="B423" s="50"/>
      <c r="E423" s="15"/>
      <c r="F423" s="15"/>
    </row>
    <row r="424" spans="2:6" ht="12.75" customHeight="1" x14ac:dyDescent="0.2">
      <c r="B424" s="50"/>
      <c r="E424" s="15"/>
      <c r="F424" s="15"/>
    </row>
    <row r="425" spans="2:6" ht="12.75" customHeight="1" x14ac:dyDescent="0.2">
      <c r="B425" s="50"/>
      <c r="E425" s="15"/>
      <c r="F425" s="15"/>
    </row>
    <row r="426" spans="2:6" ht="12.75" customHeight="1" x14ac:dyDescent="0.2">
      <c r="B426" s="50"/>
      <c r="E426" s="15"/>
      <c r="F426" s="15"/>
    </row>
    <row r="427" spans="2:6" ht="12.75" customHeight="1" x14ac:dyDescent="0.2">
      <c r="B427" s="50"/>
      <c r="E427" s="15"/>
      <c r="F427" s="15"/>
    </row>
    <row r="428" spans="2:6" ht="12.75" customHeight="1" x14ac:dyDescent="0.2">
      <c r="B428" s="50"/>
      <c r="E428" s="15"/>
      <c r="F428" s="15"/>
    </row>
    <row r="429" spans="2:6" ht="12.75" customHeight="1" x14ac:dyDescent="0.2">
      <c r="B429" s="50"/>
      <c r="E429" s="15"/>
      <c r="F429" s="15"/>
    </row>
    <row r="430" spans="2:6" ht="12.75" customHeight="1" x14ac:dyDescent="0.2">
      <c r="B430" s="50"/>
      <c r="E430" s="15"/>
      <c r="F430" s="15"/>
    </row>
    <row r="431" spans="2:6" ht="12.75" customHeight="1" x14ac:dyDescent="0.2">
      <c r="B431" s="50"/>
      <c r="E431" s="15"/>
      <c r="F431" s="15"/>
    </row>
    <row r="432" spans="2:6" ht="12.75" customHeight="1" x14ac:dyDescent="0.2">
      <c r="B432" s="50"/>
      <c r="E432" s="15"/>
      <c r="F432" s="15"/>
    </row>
    <row r="433" spans="2:6" ht="12.75" customHeight="1" x14ac:dyDescent="0.2">
      <c r="B433" s="50"/>
      <c r="E433" s="15"/>
      <c r="F433" s="15"/>
    </row>
    <row r="434" spans="2:6" ht="12.75" customHeight="1" x14ac:dyDescent="0.2">
      <c r="B434" s="50"/>
      <c r="E434" s="15"/>
      <c r="F434" s="15"/>
    </row>
    <row r="435" spans="2:6" ht="12.75" customHeight="1" x14ac:dyDescent="0.2">
      <c r="B435" s="50"/>
      <c r="E435" s="15"/>
      <c r="F435" s="15"/>
    </row>
    <row r="436" spans="2:6" ht="12.75" customHeight="1" x14ac:dyDescent="0.2">
      <c r="B436" s="50"/>
      <c r="E436" s="15"/>
      <c r="F436" s="15"/>
    </row>
    <row r="437" spans="2:6" ht="12.75" customHeight="1" x14ac:dyDescent="0.2">
      <c r="B437" s="50"/>
      <c r="E437" s="15"/>
      <c r="F437" s="15"/>
    </row>
    <row r="438" spans="2:6" ht="12.75" customHeight="1" x14ac:dyDescent="0.2">
      <c r="B438" s="50"/>
      <c r="E438" s="15"/>
      <c r="F438" s="15"/>
    </row>
    <row r="439" spans="2:6" ht="12.75" customHeight="1" x14ac:dyDescent="0.2">
      <c r="B439" s="50"/>
      <c r="E439" s="15"/>
      <c r="F439" s="15"/>
    </row>
    <row r="440" spans="2:6" ht="12.75" customHeight="1" x14ac:dyDescent="0.2">
      <c r="B440" s="50"/>
      <c r="E440" s="15"/>
      <c r="F440" s="15"/>
    </row>
    <row r="441" spans="2:6" ht="12.75" customHeight="1" x14ac:dyDescent="0.2">
      <c r="B441" s="50"/>
      <c r="E441" s="15"/>
      <c r="F441" s="15"/>
    </row>
    <row r="442" spans="2:6" ht="12.75" customHeight="1" x14ac:dyDescent="0.2">
      <c r="B442" s="50"/>
      <c r="E442" s="15"/>
      <c r="F442" s="15"/>
    </row>
    <row r="443" spans="2:6" ht="12.75" customHeight="1" x14ac:dyDescent="0.2">
      <c r="B443" s="50"/>
      <c r="E443" s="15"/>
      <c r="F443" s="15"/>
    </row>
    <row r="444" spans="2:6" ht="12.75" customHeight="1" x14ac:dyDescent="0.2">
      <c r="B444" s="50"/>
      <c r="E444" s="15"/>
      <c r="F444" s="15"/>
    </row>
    <row r="445" spans="2:6" ht="12.75" customHeight="1" x14ac:dyDescent="0.2">
      <c r="B445" s="50"/>
      <c r="E445" s="15"/>
      <c r="F445" s="15"/>
    </row>
    <row r="446" spans="2:6" ht="12.75" customHeight="1" x14ac:dyDescent="0.2">
      <c r="B446" s="50"/>
      <c r="E446" s="15"/>
      <c r="F446" s="15"/>
    </row>
    <row r="447" spans="2:6" ht="12.75" customHeight="1" x14ac:dyDescent="0.2">
      <c r="B447" s="50"/>
      <c r="E447" s="15"/>
      <c r="F447" s="15"/>
    </row>
    <row r="448" spans="2:6" ht="12.75" customHeight="1" x14ac:dyDescent="0.2">
      <c r="B448" s="50"/>
      <c r="E448" s="15"/>
      <c r="F448" s="15"/>
    </row>
    <row r="449" spans="2:6" ht="12.75" customHeight="1" x14ac:dyDescent="0.2">
      <c r="B449" s="50"/>
      <c r="E449" s="15"/>
      <c r="F449" s="15"/>
    </row>
    <row r="450" spans="2:6" ht="12.75" customHeight="1" x14ac:dyDescent="0.2">
      <c r="B450" s="50"/>
      <c r="E450" s="15"/>
      <c r="F450" s="15"/>
    </row>
    <row r="451" spans="2:6" ht="12.75" customHeight="1" x14ac:dyDescent="0.2">
      <c r="B451" s="50"/>
      <c r="E451" s="15"/>
      <c r="F451" s="15"/>
    </row>
    <row r="452" spans="2:6" ht="12.75" customHeight="1" x14ac:dyDescent="0.2">
      <c r="B452" s="50"/>
      <c r="E452" s="15"/>
      <c r="F452" s="15"/>
    </row>
    <row r="453" spans="2:6" ht="12.75" customHeight="1" x14ac:dyDescent="0.2">
      <c r="B453" s="50"/>
      <c r="E453" s="15"/>
      <c r="F453" s="15"/>
    </row>
    <row r="454" spans="2:6" ht="12.75" customHeight="1" x14ac:dyDescent="0.2">
      <c r="B454" s="50"/>
      <c r="E454" s="15"/>
      <c r="F454" s="15"/>
    </row>
    <row r="455" spans="2:6" ht="12.75" customHeight="1" x14ac:dyDescent="0.2">
      <c r="B455" s="50"/>
      <c r="E455" s="15"/>
      <c r="F455" s="15"/>
    </row>
    <row r="456" spans="2:6" ht="12.75" customHeight="1" x14ac:dyDescent="0.2">
      <c r="B456" s="50"/>
      <c r="E456" s="15"/>
      <c r="F456" s="15"/>
    </row>
    <row r="457" spans="2:6" ht="12.75" customHeight="1" x14ac:dyDescent="0.2">
      <c r="B457" s="50"/>
      <c r="E457" s="15"/>
      <c r="F457" s="15"/>
    </row>
    <row r="458" spans="2:6" ht="12.75" customHeight="1" x14ac:dyDescent="0.2">
      <c r="B458" s="50"/>
      <c r="E458" s="15"/>
      <c r="F458" s="15"/>
    </row>
    <row r="459" spans="2:6" ht="12.75" customHeight="1" x14ac:dyDescent="0.2">
      <c r="B459" s="50"/>
      <c r="E459" s="15"/>
      <c r="F459" s="15"/>
    </row>
    <row r="460" spans="2:6" ht="12.75" customHeight="1" x14ac:dyDescent="0.2">
      <c r="B460" s="50"/>
      <c r="E460" s="15"/>
      <c r="F460" s="15"/>
    </row>
    <row r="461" spans="2:6" ht="12.75" customHeight="1" x14ac:dyDescent="0.2">
      <c r="B461" s="50"/>
      <c r="E461" s="15"/>
      <c r="F461" s="15"/>
    </row>
    <row r="462" spans="2:6" ht="12.75" customHeight="1" x14ac:dyDescent="0.2">
      <c r="B462" s="50"/>
      <c r="E462" s="15"/>
      <c r="F462" s="15"/>
    </row>
    <row r="463" spans="2:6" ht="12.75" customHeight="1" x14ac:dyDescent="0.2">
      <c r="B463" s="50"/>
      <c r="E463" s="15"/>
      <c r="F463" s="15"/>
    </row>
    <row r="464" spans="2:6" ht="12.75" customHeight="1" x14ac:dyDescent="0.2">
      <c r="B464" s="50"/>
      <c r="E464" s="15"/>
      <c r="F464" s="15"/>
    </row>
    <row r="465" spans="2:6" ht="12.75" customHeight="1" x14ac:dyDescent="0.2">
      <c r="B465" s="50"/>
      <c r="E465" s="15"/>
      <c r="F465" s="15"/>
    </row>
    <row r="466" spans="2:6" ht="12.75" customHeight="1" x14ac:dyDescent="0.2">
      <c r="B466" s="50"/>
      <c r="E466" s="15"/>
      <c r="F466" s="15"/>
    </row>
    <row r="467" spans="2:6" ht="12.75" customHeight="1" x14ac:dyDescent="0.2">
      <c r="B467" s="50"/>
      <c r="E467" s="15"/>
      <c r="F467" s="15"/>
    </row>
    <row r="468" spans="2:6" ht="12.75" customHeight="1" x14ac:dyDescent="0.2">
      <c r="B468" s="50"/>
      <c r="E468" s="15"/>
      <c r="F468" s="15"/>
    </row>
    <row r="469" spans="2:6" ht="12.75" customHeight="1" x14ac:dyDescent="0.2">
      <c r="B469" s="50"/>
      <c r="E469" s="15"/>
      <c r="F469" s="15"/>
    </row>
    <row r="470" spans="2:6" ht="12.75" customHeight="1" x14ac:dyDescent="0.2">
      <c r="B470" s="50"/>
      <c r="E470" s="15"/>
      <c r="F470" s="15"/>
    </row>
    <row r="471" spans="2:6" ht="12.75" customHeight="1" x14ac:dyDescent="0.2">
      <c r="B471" s="50"/>
      <c r="E471" s="15"/>
      <c r="F471" s="15"/>
    </row>
    <row r="472" spans="2:6" ht="12.75" customHeight="1" x14ac:dyDescent="0.2">
      <c r="B472" s="50"/>
      <c r="E472" s="15"/>
      <c r="F472" s="15"/>
    </row>
    <row r="473" spans="2:6" ht="12.75" customHeight="1" x14ac:dyDescent="0.2">
      <c r="B473" s="50"/>
      <c r="E473" s="15"/>
      <c r="F473" s="15"/>
    </row>
    <row r="474" spans="2:6" ht="12.75" customHeight="1" x14ac:dyDescent="0.2">
      <c r="B474" s="50"/>
      <c r="E474" s="15"/>
      <c r="F474" s="15"/>
    </row>
    <row r="475" spans="2:6" ht="12.75" customHeight="1" x14ac:dyDescent="0.2">
      <c r="B475" s="50"/>
      <c r="E475" s="15"/>
      <c r="F475" s="15"/>
    </row>
    <row r="476" spans="2:6" ht="12.75" customHeight="1" x14ac:dyDescent="0.2">
      <c r="B476" s="50"/>
      <c r="E476" s="15"/>
      <c r="F476" s="15"/>
    </row>
    <row r="477" spans="2:6" ht="12.75" customHeight="1" x14ac:dyDescent="0.2">
      <c r="B477" s="50"/>
      <c r="E477" s="15"/>
      <c r="F477" s="15"/>
    </row>
    <row r="478" spans="2:6" ht="12.75" customHeight="1" x14ac:dyDescent="0.2">
      <c r="B478" s="50"/>
      <c r="E478" s="15"/>
      <c r="F478" s="15"/>
    </row>
    <row r="479" spans="2:6" ht="12.75" customHeight="1" x14ac:dyDescent="0.2">
      <c r="B479" s="50"/>
      <c r="E479" s="15"/>
      <c r="F479" s="15"/>
    </row>
    <row r="480" spans="2:6" ht="12.75" customHeight="1" x14ac:dyDescent="0.2">
      <c r="B480" s="50"/>
      <c r="E480" s="15"/>
      <c r="F480" s="15"/>
    </row>
    <row r="481" spans="2:6" ht="12.75" customHeight="1" x14ac:dyDescent="0.2">
      <c r="B481" s="50"/>
      <c r="E481" s="15"/>
      <c r="F481" s="15"/>
    </row>
    <row r="482" spans="2:6" ht="12.75" customHeight="1" x14ac:dyDescent="0.2">
      <c r="B482" s="50"/>
      <c r="E482" s="15"/>
      <c r="F482" s="15"/>
    </row>
    <row r="483" spans="2:6" ht="12.75" customHeight="1" x14ac:dyDescent="0.2">
      <c r="B483" s="50"/>
      <c r="E483" s="15"/>
      <c r="F483" s="15"/>
    </row>
    <row r="484" spans="2:6" ht="12.75" customHeight="1" x14ac:dyDescent="0.2">
      <c r="B484" s="50"/>
      <c r="E484" s="15"/>
      <c r="F484" s="15"/>
    </row>
    <row r="485" spans="2:6" ht="12.75" customHeight="1" x14ac:dyDescent="0.2">
      <c r="B485" s="50"/>
      <c r="E485" s="15"/>
      <c r="F485" s="15"/>
    </row>
    <row r="486" spans="2:6" ht="12.75" customHeight="1" x14ac:dyDescent="0.2">
      <c r="B486" s="50"/>
      <c r="E486" s="15"/>
      <c r="F486" s="15"/>
    </row>
    <row r="487" spans="2:6" ht="12.75" customHeight="1" x14ac:dyDescent="0.2">
      <c r="B487" s="50"/>
      <c r="E487" s="15"/>
      <c r="F487" s="15"/>
    </row>
    <row r="488" spans="2:6" ht="12.75" customHeight="1" x14ac:dyDescent="0.2">
      <c r="B488" s="50"/>
      <c r="E488" s="15"/>
      <c r="F488" s="15"/>
    </row>
    <row r="489" spans="2:6" ht="12.75" customHeight="1" x14ac:dyDescent="0.2">
      <c r="B489" s="50"/>
      <c r="E489" s="15"/>
      <c r="F489" s="15"/>
    </row>
    <row r="490" spans="2:6" ht="12.75" customHeight="1" x14ac:dyDescent="0.2">
      <c r="B490" s="50"/>
      <c r="E490" s="15"/>
      <c r="F490" s="15"/>
    </row>
    <row r="491" spans="2:6" ht="12.75" customHeight="1" x14ac:dyDescent="0.2">
      <c r="B491" s="50"/>
      <c r="E491" s="15"/>
      <c r="F491" s="15"/>
    </row>
    <row r="492" spans="2:6" ht="12.75" customHeight="1" x14ac:dyDescent="0.2">
      <c r="B492" s="50"/>
      <c r="E492" s="15"/>
      <c r="F492" s="15"/>
    </row>
    <row r="493" spans="2:6" ht="12.75" customHeight="1" x14ac:dyDescent="0.2">
      <c r="B493" s="50"/>
      <c r="E493" s="15"/>
      <c r="F493" s="15"/>
    </row>
    <row r="494" spans="2:6" ht="12.75" customHeight="1" x14ac:dyDescent="0.2">
      <c r="B494" s="50"/>
      <c r="E494" s="15"/>
      <c r="F494" s="15"/>
    </row>
    <row r="495" spans="2:6" ht="12.75" customHeight="1" x14ac:dyDescent="0.2">
      <c r="B495" s="50"/>
      <c r="E495" s="15"/>
      <c r="F495" s="15"/>
    </row>
    <row r="496" spans="2:6" ht="12.75" customHeight="1" x14ac:dyDescent="0.2">
      <c r="B496" s="50"/>
      <c r="E496" s="15"/>
      <c r="F496" s="15"/>
    </row>
    <row r="497" spans="2:6" ht="12.75" customHeight="1" x14ac:dyDescent="0.2">
      <c r="B497" s="50"/>
      <c r="E497" s="15"/>
      <c r="F497" s="15"/>
    </row>
    <row r="498" spans="2:6" ht="12.75" customHeight="1" x14ac:dyDescent="0.2">
      <c r="B498" s="50"/>
      <c r="E498" s="15"/>
      <c r="F498" s="15"/>
    </row>
    <row r="499" spans="2:6" ht="12.75" customHeight="1" x14ac:dyDescent="0.2">
      <c r="B499" s="50"/>
      <c r="E499" s="15"/>
      <c r="F499" s="15"/>
    </row>
    <row r="500" spans="2:6" ht="12.75" customHeight="1" x14ac:dyDescent="0.2">
      <c r="B500" s="50"/>
      <c r="E500" s="15"/>
      <c r="F500" s="15"/>
    </row>
    <row r="501" spans="2:6" ht="12.75" customHeight="1" x14ac:dyDescent="0.2">
      <c r="B501" s="50"/>
      <c r="E501" s="15"/>
      <c r="F501" s="15"/>
    </row>
    <row r="502" spans="2:6" ht="12.75" customHeight="1" x14ac:dyDescent="0.2">
      <c r="B502" s="50"/>
      <c r="E502" s="15"/>
      <c r="F502" s="15"/>
    </row>
    <row r="503" spans="2:6" ht="12.75" customHeight="1" x14ac:dyDescent="0.2">
      <c r="B503" s="50"/>
      <c r="E503" s="15"/>
      <c r="F503" s="15"/>
    </row>
    <row r="504" spans="2:6" ht="12.75" customHeight="1" x14ac:dyDescent="0.2">
      <c r="B504" s="50"/>
      <c r="E504" s="15"/>
      <c r="F504" s="15"/>
    </row>
    <row r="505" spans="2:6" ht="12.75" customHeight="1" x14ac:dyDescent="0.2">
      <c r="B505" s="50"/>
      <c r="E505" s="15"/>
      <c r="F505" s="15"/>
    </row>
    <row r="506" spans="2:6" ht="12.75" customHeight="1" x14ac:dyDescent="0.2">
      <c r="B506" s="50"/>
      <c r="E506" s="15"/>
      <c r="F506" s="15"/>
    </row>
    <row r="507" spans="2:6" ht="12.75" customHeight="1" x14ac:dyDescent="0.2">
      <c r="B507" s="50"/>
      <c r="E507" s="15"/>
      <c r="F507" s="15"/>
    </row>
    <row r="508" spans="2:6" ht="12.75" customHeight="1" x14ac:dyDescent="0.2">
      <c r="B508" s="50"/>
      <c r="E508" s="15"/>
      <c r="F508" s="15"/>
    </row>
    <row r="509" spans="2:6" ht="12.75" customHeight="1" x14ac:dyDescent="0.2">
      <c r="B509" s="50"/>
      <c r="E509" s="15"/>
      <c r="F509" s="15"/>
    </row>
    <row r="510" spans="2:6" ht="12.75" customHeight="1" x14ac:dyDescent="0.2">
      <c r="B510" s="50"/>
      <c r="E510" s="15"/>
      <c r="F510" s="15"/>
    </row>
    <row r="511" spans="2:6" ht="12.75" customHeight="1" x14ac:dyDescent="0.2">
      <c r="B511" s="50"/>
      <c r="E511" s="15"/>
      <c r="F511" s="15"/>
    </row>
    <row r="512" spans="2:6" ht="12.75" customHeight="1" x14ac:dyDescent="0.2">
      <c r="B512" s="50"/>
      <c r="E512" s="15"/>
      <c r="F512" s="15"/>
    </row>
    <row r="513" spans="2:6" ht="12.75" customHeight="1" x14ac:dyDescent="0.2">
      <c r="B513" s="50"/>
      <c r="E513" s="15"/>
      <c r="F513" s="15"/>
    </row>
    <row r="514" spans="2:6" ht="12.75" customHeight="1" x14ac:dyDescent="0.2">
      <c r="B514" s="50"/>
      <c r="E514" s="15"/>
      <c r="F514" s="15"/>
    </row>
    <row r="515" spans="2:6" ht="12.75" customHeight="1" x14ac:dyDescent="0.2">
      <c r="B515" s="50"/>
      <c r="E515" s="15"/>
      <c r="F515" s="15"/>
    </row>
    <row r="516" spans="2:6" ht="12.75" customHeight="1" x14ac:dyDescent="0.2">
      <c r="B516" s="50"/>
      <c r="E516" s="15"/>
      <c r="F516" s="15"/>
    </row>
    <row r="517" spans="2:6" ht="12.75" customHeight="1" x14ac:dyDescent="0.2">
      <c r="B517" s="50"/>
      <c r="E517" s="15"/>
      <c r="F517" s="15"/>
    </row>
    <row r="518" spans="2:6" ht="12.75" customHeight="1" x14ac:dyDescent="0.2">
      <c r="B518" s="50"/>
      <c r="E518" s="15"/>
      <c r="F518" s="15"/>
    </row>
    <row r="519" spans="2:6" ht="12.75" customHeight="1" x14ac:dyDescent="0.2">
      <c r="B519" s="50"/>
      <c r="E519" s="15"/>
      <c r="F519" s="15"/>
    </row>
    <row r="520" spans="2:6" ht="12.75" customHeight="1" x14ac:dyDescent="0.2">
      <c r="B520" s="50"/>
      <c r="E520" s="15"/>
      <c r="F520" s="15"/>
    </row>
    <row r="521" spans="2:6" ht="12.75" customHeight="1" x14ac:dyDescent="0.2">
      <c r="B521" s="50"/>
      <c r="E521" s="15"/>
      <c r="F521" s="15"/>
    </row>
    <row r="522" spans="2:6" ht="12.75" customHeight="1" x14ac:dyDescent="0.2">
      <c r="B522" s="50"/>
      <c r="E522" s="15"/>
      <c r="F522" s="15"/>
    </row>
    <row r="523" spans="2:6" ht="12.75" customHeight="1" x14ac:dyDescent="0.2">
      <c r="B523" s="50"/>
      <c r="E523" s="15"/>
      <c r="F523" s="15"/>
    </row>
    <row r="524" spans="2:6" ht="12.75" customHeight="1" x14ac:dyDescent="0.2">
      <c r="B524" s="50"/>
      <c r="E524" s="15"/>
      <c r="F524" s="15"/>
    </row>
    <row r="525" spans="2:6" ht="12.75" customHeight="1" x14ac:dyDescent="0.2">
      <c r="B525" s="50"/>
      <c r="E525" s="15"/>
      <c r="F525" s="15"/>
    </row>
    <row r="526" spans="2:6" ht="12.75" customHeight="1" x14ac:dyDescent="0.2">
      <c r="B526" s="50"/>
      <c r="E526" s="15"/>
      <c r="F526" s="15"/>
    </row>
    <row r="527" spans="2:6" ht="12.75" customHeight="1" x14ac:dyDescent="0.2">
      <c r="B527" s="50"/>
      <c r="E527" s="15"/>
      <c r="F527" s="15"/>
    </row>
    <row r="528" spans="2:6" ht="12.75" customHeight="1" x14ac:dyDescent="0.2">
      <c r="B528" s="50"/>
      <c r="E528" s="15"/>
      <c r="F528" s="15"/>
    </row>
    <row r="529" spans="2:6" ht="12.75" customHeight="1" x14ac:dyDescent="0.2">
      <c r="B529" s="50"/>
      <c r="E529" s="15"/>
      <c r="F529" s="15"/>
    </row>
    <row r="530" spans="2:6" ht="12.75" customHeight="1" x14ac:dyDescent="0.2">
      <c r="B530" s="50"/>
      <c r="E530" s="15"/>
      <c r="F530" s="15"/>
    </row>
    <row r="531" spans="2:6" ht="12.75" customHeight="1" x14ac:dyDescent="0.2">
      <c r="B531" s="50"/>
      <c r="E531" s="15"/>
      <c r="F531" s="15"/>
    </row>
    <row r="532" spans="2:6" ht="12.75" customHeight="1" x14ac:dyDescent="0.2">
      <c r="B532" s="50"/>
      <c r="E532" s="15"/>
      <c r="F532" s="15"/>
    </row>
    <row r="533" spans="2:6" ht="12.75" customHeight="1" x14ac:dyDescent="0.2">
      <c r="B533" s="50"/>
      <c r="E533" s="15"/>
      <c r="F533" s="15"/>
    </row>
    <row r="534" spans="2:6" ht="12.75" customHeight="1" x14ac:dyDescent="0.2">
      <c r="B534" s="50"/>
      <c r="E534" s="15"/>
      <c r="F534" s="15"/>
    </row>
    <row r="535" spans="2:6" ht="12.75" customHeight="1" x14ac:dyDescent="0.2">
      <c r="B535" s="50"/>
      <c r="E535" s="15"/>
      <c r="F535" s="15"/>
    </row>
    <row r="536" spans="2:6" ht="12.75" customHeight="1" x14ac:dyDescent="0.2">
      <c r="B536" s="50"/>
      <c r="E536" s="15"/>
      <c r="F536" s="15"/>
    </row>
    <row r="537" spans="2:6" ht="12.75" customHeight="1" x14ac:dyDescent="0.2">
      <c r="B537" s="50"/>
      <c r="E537" s="15"/>
      <c r="F537" s="15"/>
    </row>
    <row r="538" spans="2:6" ht="12.75" customHeight="1" x14ac:dyDescent="0.2">
      <c r="B538" s="50"/>
      <c r="E538" s="15"/>
      <c r="F538" s="15"/>
    </row>
    <row r="539" spans="2:6" ht="12.75" customHeight="1" x14ac:dyDescent="0.2">
      <c r="B539" s="50"/>
      <c r="E539" s="15"/>
      <c r="F539" s="15"/>
    </row>
    <row r="540" spans="2:6" ht="12.75" customHeight="1" x14ac:dyDescent="0.2">
      <c r="B540" s="50"/>
      <c r="E540" s="15"/>
      <c r="F540" s="15"/>
    </row>
    <row r="541" spans="2:6" ht="12.75" customHeight="1" x14ac:dyDescent="0.2">
      <c r="B541" s="50"/>
      <c r="E541" s="15"/>
      <c r="F541" s="15"/>
    </row>
    <row r="542" spans="2:6" ht="12.75" customHeight="1" x14ac:dyDescent="0.2">
      <c r="B542" s="50"/>
      <c r="E542" s="15"/>
      <c r="F542" s="15"/>
    </row>
    <row r="543" spans="2:6" ht="12.75" customHeight="1" x14ac:dyDescent="0.2">
      <c r="B543" s="50"/>
      <c r="E543" s="15"/>
      <c r="F543" s="15"/>
    </row>
    <row r="544" spans="2:6" ht="12.75" customHeight="1" x14ac:dyDescent="0.2">
      <c r="B544" s="50"/>
      <c r="E544" s="15"/>
      <c r="F544" s="15"/>
    </row>
    <row r="545" spans="2:6" ht="12.75" customHeight="1" x14ac:dyDescent="0.2">
      <c r="B545" s="50"/>
      <c r="E545" s="15"/>
      <c r="F545" s="15"/>
    </row>
    <row r="546" spans="2:6" ht="12.75" customHeight="1" x14ac:dyDescent="0.2">
      <c r="B546" s="50"/>
      <c r="E546" s="15"/>
      <c r="F546" s="15"/>
    </row>
    <row r="547" spans="2:6" ht="12.75" customHeight="1" x14ac:dyDescent="0.2">
      <c r="B547" s="50"/>
      <c r="E547" s="15"/>
      <c r="F547" s="15"/>
    </row>
    <row r="548" spans="2:6" ht="12.75" customHeight="1" x14ac:dyDescent="0.2">
      <c r="B548" s="50"/>
      <c r="E548" s="15"/>
      <c r="F548" s="15"/>
    </row>
    <row r="549" spans="2:6" ht="12.75" customHeight="1" x14ac:dyDescent="0.2">
      <c r="B549" s="50"/>
      <c r="E549" s="15"/>
      <c r="F549" s="15"/>
    </row>
    <row r="550" spans="2:6" ht="12.75" customHeight="1" x14ac:dyDescent="0.2">
      <c r="B550" s="50"/>
      <c r="E550" s="15"/>
      <c r="F550" s="15"/>
    </row>
    <row r="551" spans="2:6" ht="12.75" customHeight="1" x14ac:dyDescent="0.2">
      <c r="B551" s="50"/>
      <c r="E551" s="15"/>
      <c r="F551" s="15"/>
    </row>
    <row r="552" spans="2:6" ht="12.75" customHeight="1" x14ac:dyDescent="0.2">
      <c r="B552" s="50"/>
      <c r="E552" s="15"/>
      <c r="F552" s="15"/>
    </row>
    <row r="553" spans="2:6" ht="12.75" customHeight="1" x14ac:dyDescent="0.2">
      <c r="B553" s="50"/>
      <c r="E553" s="15"/>
      <c r="F553" s="15"/>
    </row>
    <row r="554" spans="2:6" ht="12.75" customHeight="1" x14ac:dyDescent="0.2">
      <c r="B554" s="50"/>
      <c r="E554" s="15"/>
      <c r="F554" s="15"/>
    </row>
    <row r="555" spans="2:6" ht="12.75" customHeight="1" x14ac:dyDescent="0.2">
      <c r="B555" s="50"/>
      <c r="E555" s="15"/>
      <c r="F555" s="15"/>
    </row>
    <row r="556" spans="2:6" ht="12.75" customHeight="1" x14ac:dyDescent="0.2">
      <c r="B556" s="50"/>
      <c r="E556" s="15"/>
      <c r="F556" s="15"/>
    </row>
    <row r="557" spans="2:6" ht="12.75" customHeight="1" x14ac:dyDescent="0.2">
      <c r="B557" s="50"/>
      <c r="E557" s="15"/>
      <c r="F557" s="15"/>
    </row>
    <row r="558" spans="2:6" ht="12.75" customHeight="1" x14ac:dyDescent="0.2">
      <c r="B558" s="50"/>
      <c r="E558" s="15"/>
      <c r="F558" s="15"/>
    </row>
    <row r="559" spans="2:6" ht="12.75" customHeight="1" x14ac:dyDescent="0.2">
      <c r="B559" s="50"/>
      <c r="E559" s="15"/>
      <c r="F559" s="15"/>
    </row>
    <row r="560" spans="2:6" ht="12.75" customHeight="1" x14ac:dyDescent="0.2">
      <c r="B560" s="50"/>
      <c r="E560" s="15"/>
      <c r="F560" s="15"/>
    </row>
    <row r="561" spans="2:6" ht="12.75" customHeight="1" x14ac:dyDescent="0.2">
      <c r="B561" s="50"/>
      <c r="E561" s="15"/>
      <c r="F561" s="15"/>
    </row>
    <row r="562" spans="2:6" ht="12.75" customHeight="1" x14ac:dyDescent="0.2">
      <c r="B562" s="50"/>
      <c r="E562" s="15"/>
      <c r="F562" s="15"/>
    </row>
    <row r="563" spans="2:6" ht="12.75" customHeight="1" x14ac:dyDescent="0.2">
      <c r="B563" s="50"/>
      <c r="E563" s="15"/>
      <c r="F563" s="15"/>
    </row>
    <row r="564" spans="2:6" ht="12.75" customHeight="1" x14ac:dyDescent="0.2">
      <c r="B564" s="50"/>
      <c r="E564" s="15"/>
      <c r="F564" s="15"/>
    </row>
    <row r="565" spans="2:6" ht="12.75" customHeight="1" x14ac:dyDescent="0.2">
      <c r="B565" s="50"/>
      <c r="E565" s="15"/>
      <c r="F565" s="15"/>
    </row>
    <row r="566" spans="2:6" ht="12.75" customHeight="1" x14ac:dyDescent="0.2">
      <c r="B566" s="50"/>
      <c r="E566" s="15"/>
      <c r="F566" s="15"/>
    </row>
    <row r="567" spans="2:6" ht="12.75" customHeight="1" x14ac:dyDescent="0.2">
      <c r="B567" s="50"/>
      <c r="E567" s="15"/>
      <c r="F567" s="15"/>
    </row>
    <row r="568" spans="2:6" ht="12.75" customHeight="1" x14ac:dyDescent="0.2">
      <c r="B568" s="50"/>
      <c r="E568" s="15"/>
      <c r="F568" s="15"/>
    </row>
    <row r="569" spans="2:6" ht="12.75" customHeight="1" x14ac:dyDescent="0.2">
      <c r="B569" s="50"/>
      <c r="E569" s="15"/>
      <c r="F569" s="15"/>
    </row>
    <row r="570" spans="2:6" ht="12.75" customHeight="1" x14ac:dyDescent="0.2">
      <c r="B570" s="50"/>
      <c r="E570" s="15"/>
      <c r="F570" s="15"/>
    </row>
    <row r="571" spans="2:6" ht="12.75" customHeight="1" x14ac:dyDescent="0.2">
      <c r="B571" s="50"/>
      <c r="E571" s="15"/>
      <c r="F571" s="15"/>
    </row>
    <row r="572" spans="2:6" ht="12.75" customHeight="1" x14ac:dyDescent="0.2">
      <c r="B572" s="50"/>
      <c r="E572" s="15"/>
      <c r="F572" s="15"/>
    </row>
    <row r="573" spans="2:6" ht="12.75" customHeight="1" x14ac:dyDescent="0.2">
      <c r="B573" s="50"/>
      <c r="E573" s="15"/>
      <c r="F573" s="15"/>
    </row>
    <row r="574" spans="2:6" ht="12.75" customHeight="1" x14ac:dyDescent="0.2">
      <c r="B574" s="50"/>
      <c r="E574" s="15"/>
      <c r="F574" s="15"/>
    </row>
    <row r="575" spans="2:6" ht="12.75" customHeight="1" x14ac:dyDescent="0.2">
      <c r="B575" s="50"/>
      <c r="E575" s="15"/>
      <c r="F575" s="15"/>
    </row>
    <row r="576" spans="2:6" ht="12.75" customHeight="1" x14ac:dyDescent="0.2">
      <c r="B576" s="50"/>
      <c r="E576" s="15"/>
      <c r="F576" s="15"/>
    </row>
    <row r="577" spans="2:6" ht="12.75" customHeight="1" x14ac:dyDescent="0.2">
      <c r="B577" s="50"/>
      <c r="E577" s="15"/>
      <c r="F577" s="15"/>
    </row>
    <row r="578" spans="2:6" ht="12.75" customHeight="1" x14ac:dyDescent="0.2">
      <c r="B578" s="50"/>
      <c r="E578" s="15"/>
      <c r="F578" s="15"/>
    </row>
    <row r="579" spans="2:6" ht="12.75" customHeight="1" x14ac:dyDescent="0.2">
      <c r="B579" s="50"/>
      <c r="E579" s="15"/>
      <c r="F579" s="15"/>
    </row>
    <row r="580" spans="2:6" ht="12.75" customHeight="1" x14ac:dyDescent="0.2">
      <c r="B580" s="50"/>
      <c r="E580" s="15"/>
      <c r="F580" s="15"/>
    </row>
    <row r="581" spans="2:6" ht="12.75" customHeight="1" x14ac:dyDescent="0.2">
      <c r="B581" s="50"/>
      <c r="E581" s="15"/>
      <c r="F581" s="15"/>
    </row>
    <row r="582" spans="2:6" ht="12.75" customHeight="1" x14ac:dyDescent="0.2">
      <c r="B582" s="50"/>
      <c r="E582" s="15"/>
      <c r="F582" s="15"/>
    </row>
    <row r="583" spans="2:6" ht="12.75" customHeight="1" x14ac:dyDescent="0.2">
      <c r="B583" s="50"/>
      <c r="E583" s="15"/>
      <c r="F583" s="15"/>
    </row>
    <row r="584" spans="2:6" ht="12.75" customHeight="1" x14ac:dyDescent="0.2">
      <c r="B584" s="50"/>
      <c r="E584" s="15"/>
      <c r="F584" s="15"/>
    </row>
    <row r="585" spans="2:6" ht="12.75" customHeight="1" x14ac:dyDescent="0.2">
      <c r="B585" s="50"/>
      <c r="E585" s="15"/>
      <c r="F585" s="15"/>
    </row>
    <row r="586" spans="2:6" ht="12.75" customHeight="1" x14ac:dyDescent="0.2">
      <c r="B586" s="50"/>
      <c r="E586" s="15"/>
      <c r="F586" s="15"/>
    </row>
    <row r="587" spans="2:6" ht="12.75" customHeight="1" x14ac:dyDescent="0.2">
      <c r="B587" s="50"/>
      <c r="E587" s="15"/>
      <c r="F587" s="15"/>
    </row>
    <row r="588" spans="2:6" ht="12.75" customHeight="1" x14ac:dyDescent="0.2">
      <c r="B588" s="50"/>
      <c r="E588" s="15"/>
      <c r="F588" s="15"/>
    </row>
    <row r="589" spans="2:6" ht="12.75" customHeight="1" x14ac:dyDescent="0.2">
      <c r="B589" s="50"/>
      <c r="E589" s="15"/>
      <c r="F589" s="15"/>
    </row>
    <row r="590" spans="2:6" ht="12.75" customHeight="1" x14ac:dyDescent="0.2">
      <c r="B590" s="50"/>
      <c r="E590" s="15"/>
      <c r="F590" s="15"/>
    </row>
    <row r="591" spans="2:6" ht="12.75" customHeight="1" x14ac:dyDescent="0.2">
      <c r="B591" s="50"/>
      <c r="E591" s="15"/>
      <c r="F591" s="15"/>
    </row>
    <row r="592" spans="2:6" ht="12.75" customHeight="1" x14ac:dyDescent="0.2">
      <c r="B592" s="50"/>
      <c r="E592" s="15"/>
      <c r="F592" s="15"/>
    </row>
    <row r="593" spans="2:6" ht="12.75" customHeight="1" x14ac:dyDescent="0.2">
      <c r="B593" s="50"/>
      <c r="E593" s="15"/>
      <c r="F593" s="15"/>
    </row>
    <row r="594" spans="2:6" ht="12.75" customHeight="1" x14ac:dyDescent="0.2">
      <c r="B594" s="50"/>
      <c r="E594" s="15"/>
      <c r="F594" s="15"/>
    </row>
    <row r="595" spans="2:6" ht="12.75" customHeight="1" x14ac:dyDescent="0.2">
      <c r="B595" s="50"/>
      <c r="E595" s="15"/>
      <c r="F595" s="15"/>
    </row>
    <row r="596" spans="2:6" ht="12.75" customHeight="1" x14ac:dyDescent="0.2">
      <c r="B596" s="50"/>
      <c r="E596" s="15"/>
      <c r="F596" s="15"/>
    </row>
    <row r="597" spans="2:6" ht="12.75" customHeight="1" x14ac:dyDescent="0.2">
      <c r="B597" s="50"/>
      <c r="E597" s="15"/>
      <c r="F597" s="15"/>
    </row>
    <row r="598" spans="2:6" ht="12.75" customHeight="1" x14ac:dyDescent="0.2">
      <c r="B598" s="50"/>
      <c r="E598" s="15"/>
      <c r="F598" s="15"/>
    </row>
    <row r="599" spans="2:6" ht="12.75" customHeight="1" x14ac:dyDescent="0.2">
      <c r="B599" s="50"/>
      <c r="E599" s="15"/>
      <c r="F599" s="15"/>
    </row>
    <row r="600" spans="2:6" ht="12.75" customHeight="1" x14ac:dyDescent="0.2">
      <c r="B600" s="50"/>
      <c r="E600" s="15"/>
      <c r="F600" s="15"/>
    </row>
    <row r="601" spans="2:6" ht="12.75" customHeight="1" x14ac:dyDescent="0.2">
      <c r="B601" s="50"/>
      <c r="E601" s="15"/>
      <c r="F601" s="15"/>
    </row>
    <row r="602" spans="2:6" ht="12.75" customHeight="1" x14ac:dyDescent="0.2">
      <c r="B602" s="50"/>
      <c r="E602" s="15"/>
      <c r="F602" s="15"/>
    </row>
    <row r="603" spans="2:6" ht="12.75" customHeight="1" x14ac:dyDescent="0.2">
      <c r="B603" s="50"/>
      <c r="E603" s="15"/>
      <c r="F603" s="15"/>
    </row>
    <row r="604" spans="2:6" ht="12.75" customHeight="1" x14ac:dyDescent="0.2">
      <c r="B604" s="50"/>
      <c r="E604" s="15"/>
      <c r="F604" s="15"/>
    </row>
    <row r="605" spans="2:6" ht="12.75" customHeight="1" x14ac:dyDescent="0.2">
      <c r="B605" s="50"/>
      <c r="E605" s="15"/>
      <c r="F605" s="15"/>
    </row>
    <row r="606" spans="2:6" ht="12.75" customHeight="1" x14ac:dyDescent="0.2">
      <c r="B606" s="50"/>
      <c r="E606" s="15"/>
      <c r="F606" s="15"/>
    </row>
    <row r="607" spans="2:6" ht="12.75" customHeight="1" x14ac:dyDescent="0.2">
      <c r="B607" s="50"/>
      <c r="E607" s="15"/>
      <c r="F607" s="15"/>
    </row>
    <row r="608" spans="2:6" ht="12.75" customHeight="1" x14ac:dyDescent="0.2">
      <c r="B608" s="50"/>
      <c r="E608" s="15"/>
      <c r="F608" s="15"/>
    </row>
    <row r="609" spans="2:6" ht="12.75" customHeight="1" x14ac:dyDescent="0.2">
      <c r="B609" s="50"/>
      <c r="E609" s="15"/>
      <c r="F609" s="15"/>
    </row>
    <row r="610" spans="2:6" ht="12.75" customHeight="1" x14ac:dyDescent="0.2">
      <c r="B610" s="50"/>
      <c r="E610" s="15"/>
      <c r="F610" s="15"/>
    </row>
    <row r="611" spans="2:6" ht="12.75" customHeight="1" x14ac:dyDescent="0.2">
      <c r="B611" s="50"/>
      <c r="E611" s="15"/>
      <c r="F611" s="15"/>
    </row>
    <row r="612" spans="2:6" ht="12.75" customHeight="1" x14ac:dyDescent="0.2">
      <c r="B612" s="50"/>
      <c r="E612" s="15"/>
      <c r="F612" s="15"/>
    </row>
    <row r="613" spans="2:6" ht="12.75" customHeight="1" x14ac:dyDescent="0.2">
      <c r="B613" s="50"/>
      <c r="E613" s="15"/>
      <c r="F613" s="15"/>
    </row>
    <row r="614" spans="2:6" ht="12.75" customHeight="1" x14ac:dyDescent="0.2">
      <c r="B614" s="50"/>
      <c r="E614" s="15"/>
      <c r="F614" s="15"/>
    </row>
    <row r="615" spans="2:6" ht="12.75" customHeight="1" x14ac:dyDescent="0.2">
      <c r="B615" s="50"/>
      <c r="E615" s="15"/>
      <c r="F615" s="15"/>
    </row>
    <row r="616" spans="2:6" ht="12.75" customHeight="1" x14ac:dyDescent="0.2">
      <c r="B616" s="50"/>
      <c r="E616" s="15"/>
      <c r="F616" s="15"/>
    </row>
    <row r="617" spans="2:6" ht="12.75" customHeight="1" x14ac:dyDescent="0.2">
      <c r="B617" s="50"/>
      <c r="E617" s="15"/>
      <c r="F617" s="15"/>
    </row>
    <row r="618" spans="2:6" ht="12.75" customHeight="1" x14ac:dyDescent="0.2">
      <c r="B618" s="50"/>
      <c r="E618" s="15"/>
      <c r="F618" s="15"/>
    </row>
    <row r="619" spans="2:6" ht="12.75" customHeight="1" x14ac:dyDescent="0.2">
      <c r="B619" s="50"/>
      <c r="E619" s="15"/>
      <c r="F619" s="15"/>
    </row>
    <row r="620" spans="2:6" ht="12.75" customHeight="1" x14ac:dyDescent="0.2">
      <c r="B620" s="50"/>
      <c r="E620" s="15"/>
      <c r="F620" s="15"/>
    </row>
    <row r="621" spans="2:6" ht="12.75" customHeight="1" x14ac:dyDescent="0.2">
      <c r="B621" s="50"/>
      <c r="E621" s="15"/>
      <c r="F621" s="15"/>
    </row>
    <row r="622" spans="2:6" ht="12.75" customHeight="1" x14ac:dyDescent="0.2">
      <c r="B622" s="50"/>
      <c r="E622" s="15"/>
      <c r="F622" s="15"/>
    </row>
    <row r="623" spans="2:6" ht="12.75" customHeight="1" x14ac:dyDescent="0.2">
      <c r="B623" s="50"/>
      <c r="E623" s="15"/>
      <c r="F623" s="15"/>
    </row>
    <row r="624" spans="2:6" ht="12.75" customHeight="1" x14ac:dyDescent="0.2">
      <c r="B624" s="50"/>
      <c r="E624" s="15"/>
      <c r="F624" s="15"/>
    </row>
    <row r="625" spans="2:6" ht="12.75" customHeight="1" x14ac:dyDescent="0.2">
      <c r="B625" s="50"/>
      <c r="E625" s="15"/>
      <c r="F625" s="15"/>
    </row>
    <row r="626" spans="2:6" ht="12.75" customHeight="1" x14ac:dyDescent="0.2">
      <c r="B626" s="50"/>
      <c r="E626" s="15"/>
      <c r="F626" s="15"/>
    </row>
    <row r="627" spans="2:6" ht="12.75" customHeight="1" x14ac:dyDescent="0.2">
      <c r="B627" s="50"/>
      <c r="E627" s="15"/>
      <c r="F627" s="15"/>
    </row>
    <row r="628" spans="2:6" ht="12.75" customHeight="1" x14ac:dyDescent="0.2">
      <c r="B628" s="50"/>
      <c r="E628" s="15"/>
      <c r="F628" s="15"/>
    </row>
    <row r="629" spans="2:6" ht="12.75" customHeight="1" x14ac:dyDescent="0.2">
      <c r="B629" s="50"/>
      <c r="E629" s="15"/>
      <c r="F629" s="15"/>
    </row>
    <row r="630" spans="2:6" ht="12.75" customHeight="1" x14ac:dyDescent="0.2">
      <c r="B630" s="50"/>
      <c r="E630" s="15"/>
      <c r="F630" s="15"/>
    </row>
    <row r="631" spans="2:6" ht="12.75" customHeight="1" x14ac:dyDescent="0.2">
      <c r="B631" s="50"/>
      <c r="E631" s="15"/>
      <c r="F631" s="15"/>
    </row>
    <row r="632" spans="2:6" ht="12.75" customHeight="1" x14ac:dyDescent="0.2">
      <c r="B632" s="50"/>
      <c r="E632" s="15"/>
      <c r="F632" s="15"/>
    </row>
    <row r="633" spans="2:6" ht="12.75" customHeight="1" x14ac:dyDescent="0.2">
      <c r="B633" s="50"/>
      <c r="E633" s="15"/>
      <c r="F633" s="15"/>
    </row>
    <row r="634" spans="2:6" ht="12.75" customHeight="1" x14ac:dyDescent="0.2">
      <c r="B634" s="50"/>
      <c r="E634" s="15"/>
      <c r="F634" s="15"/>
    </row>
    <row r="635" spans="2:6" ht="12.75" customHeight="1" x14ac:dyDescent="0.2">
      <c r="B635" s="50"/>
      <c r="E635" s="15"/>
      <c r="F635" s="15"/>
    </row>
    <row r="636" spans="2:6" ht="12.75" customHeight="1" x14ac:dyDescent="0.2">
      <c r="B636" s="50"/>
      <c r="E636" s="15"/>
      <c r="F636" s="15"/>
    </row>
    <row r="637" spans="2:6" ht="12.75" customHeight="1" x14ac:dyDescent="0.2">
      <c r="B637" s="50"/>
      <c r="E637" s="15"/>
      <c r="F637" s="15"/>
    </row>
    <row r="638" spans="2:6" ht="12.75" customHeight="1" x14ac:dyDescent="0.2">
      <c r="B638" s="50"/>
      <c r="E638" s="15"/>
      <c r="F638" s="15"/>
    </row>
    <row r="639" spans="2:6" ht="12.75" customHeight="1" x14ac:dyDescent="0.2">
      <c r="B639" s="50"/>
      <c r="E639" s="15"/>
      <c r="F639" s="15"/>
    </row>
    <row r="640" spans="2:6" ht="12.75" customHeight="1" x14ac:dyDescent="0.2">
      <c r="B640" s="50"/>
      <c r="E640" s="15"/>
      <c r="F640" s="15"/>
    </row>
    <row r="641" spans="2:6" ht="12.75" customHeight="1" x14ac:dyDescent="0.2">
      <c r="B641" s="50"/>
      <c r="E641" s="15"/>
      <c r="F641" s="15"/>
    </row>
    <row r="642" spans="2:6" ht="12.75" customHeight="1" x14ac:dyDescent="0.2">
      <c r="B642" s="50"/>
      <c r="E642" s="15"/>
      <c r="F642" s="15"/>
    </row>
    <row r="643" spans="2:6" ht="12.75" customHeight="1" x14ac:dyDescent="0.2">
      <c r="B643" s="50"/>
      <c r="E643" s="15"/>
      <c r="F643" s="15"/>
    </row>
    <row r="644" spans="2:6" ht="12.75" customHeight="1" x14ac:dyDescent="0.2">
      <c r="B644" s="50"/>
      <c r="E644" s="15"/>
      <c r="F644" s="15"/>
    </row>
    <row r="645" spans="2:6" ht="12.75" customHeight="1" x14ac:dyDescent="0.2">
      <c r="B645" s="50"/>
      <c r="E645" s="15"/>
      <c r="F645" s="15"/>
    </row>
    <row r="646" spans="2:6" ht="12.75" customHeight="1" x14ac:dyDescent="0.2">
      <c r="B646" s="50"/>
      <c r="E646" s="15"/>
      <c r="F646" s="15"/>
    </row>
    <row r="647" spans="2:6" ht="12.75" customHeight="1" x14ac:dyDescent="0.2">
      <c r="B647" s="50"/>
      <c r="E647" s="15"/>
      <c r="F647" s="15"/>
    </row>
    <row r="648" spans="2:6" ht="12.75" customHeight="1" x14ac:dyDescent="0.2">
      <c r="B648" s="50"/>
      <c r="E648" s="15"/>
      <c r="F648" s="15"/>
    </row>
    <row r="649" spans="2:6" ht="12.75" customHeight="1" x14ac:dyDescent="0.2">
      <c r="B649" s="50"/>
      <c r="E649" s="15"/>
      <c r="F649" s="15"/>
    </row>
    <row r="650" spans="2:6" ht="12.75" customHeight="1" x14ac:dyDescent="0.2">
      <c r="B650" s="50"/>
      <c r="E650" s="15"/>
      <c r="F650" s="15"/>
    </row>
    <row r="651" spans="2:6" ht="12.75" customHeight="1" x14ac:dyDescent="0.2">
      <c r="B651" s="50"/>
      <c r="E651" s="15"/>
      <c r="F651" s="15"/>
    </row>
    <row r="652" spans="2:6" ht="12.75" customHeight="1" x14ac:dyDescent="0.2">
      <c r="B652" s="50"/>
      <c r="E652" s="15"/>
      <c r="F652" s="15"/>
    </row>
    <row r="653" spans="2:6" ht="12.75" customHeight="1" x14ac:dyDescent="0.2">
      <c r="B653" s="50"/>
      <c r="E653" s="15"/>
      <c r="F653" s="15"/>
    </row>
    <row r="654" spans="2:6" ht="12.75" customHeight="1" x14ac:dyDescent="0.2">
      <c r="B654" s="50"/>
      <c r="E654" s="15"/>
      <c r="F654" s="15"/>
    </row>
    <row r="655" spans="2:6" ht="12.75" customHeight="1" x14ac:dyDescent="0.2">
      <c r="B655" s="50"/>
      <c r="E655" s="15"/>
      <c r="F655" s="15"/>
    </row>
    <row r="656" spans="2:6" ht="12.75" customHeight="1" x14ac:dyDescent="0.2">
      <c r="B656" s="50"/>
      <c r="E656" s="15"/>
      <c r="F656" s="15"/>
    </row>
    <row r="657" spans="2:6" ht="12.75" customHeight="1" x14ac:dyDescent="0.2">
      <c r="B657" s="50"/>
      <c r="E657" s="15"/>
      <c r="F657" s="15"/>
    </row>
    <row r="658" spans="2:6" ht="12.75" customHeight="1" x14ac:dyDescent="0.2">
      <c r="B658" s="50"/>
      <c r="E658" s="15"/>
      <c r="F658" s="15"/>
    </row>
    <row r="659" spans="2:6" ht="12.75" customHeight="1" x14ac:dyDescent="0.2">
      <c r="B659" s="50"/>
      <c r="E659" s="15"/>
      <c r="F659" s="15"/>
    </row>
    <row r="660" spans="2:6" ht="12.75" customHeight="1" x14ac:dyDescent="0.2">
      <c r="B660" s="50"/>
      <c r="E660" s="15"/>
      <c r="F660" s="15"/>
    </row>
    <row r="661" spans="2:6" ht="12.75" customHeight="1" x14ac:dyDescent="0.2">
      <c r="B661" s="50"/>
      <c r="E661" s="15"/>
      <c r="F661" s="15"/>
    </row>
    <row r="662" spans="2:6" ht="12.75" customHeight="1" x14ac:dyDescent="0.2">
      <c r="B662" s="50"/>
      <c r="E662" s="15"/>
      <c r="F662" s="15"/>
    </row>
    <row r="663" spans="2:6" ht="12.75" customHeight="1" x14ac:dyDescent="0.2">
      <c r="B663" s="50"/>
      <c r="E663" s="15"/>
      <c r="F663" s="15"/>
    </row>
    <row r="664" spans="2:6" ht="12.75" customHeight="1" x14ac:dyDescent="0.2">
      <c r="B664" s="50"/>
      <c r="E664" s="15"/>
      <c r="F664" s="15"/>
    </row>
    <row r="665" spans="2:6" ht="12.75" customHeight="1" x14ac:dyDescent="0.2">
      <c r="B665" s="50"/>
      <c r="E665" s="15"/>
      <c r="F665" s="15"/>
    </row>
    <row r="666" spans="2:6" ht="12.75" customHeight="1" x14ac:dyDescent="0.2">
      <c r="B666" s="50"/>
      <c r="E666" s="15"/>
      <c r="F666" s="15"/>
    </row>
    <row r="667" spans="2:6" ht="12.75" customHeight="1" x14ac:dyDescent="0.2">
      <c r="B667" s="50"/>
      <c r="E667" s="15"/>
      <c r="F667" s="15"/>
    </row>
    <row r="668" spans="2:6" ht="12.75" customHeight="1" x14ac:dyDescent="0.2">
      <c r="B668" s="50"/>
      <c r="E668" s="15"/>
      <c r="F668" s="15"/>
    </row>
    <row r="669" spans="2:6" ht="12.75" customHeight="1" x14ac:dyDescent="0.2">
      <c r="B669" s="50"/>
      <c r="E669" s="15"/>
      <c r="F669" s="15"/>
    </row>
    <row r="670" spans="2:6" ht="12.75" customHeight="1" x14ac:dyDescent="0.2">
      <c r="B670" s="50"/>
      <c r="E670" s="15"/>
      <c r="F670" s="15"/>
    </row>
    <row r="671" spans="2:6" ht="12.75" customHeight="1" x14ac:dyDescent="0.2">
      <c r="B671" s="50"/>
      <c r="E671" s="15"/>
      <c r="F671" s="15"/>
    </row>
    <row r="672" spans="2:6" ht="12.75" customHeight="1" x14ac:dyDescent="0.2">
      <c r="B672" s="50"/>
      <c r="E672" s="15"/>
      <c r="F672" s="15"/>
    </row>
    <row r="673" spans="2:6" ht="12.75" customHeight="1" x14ac:dyDescent="0.2">
      <c r="B673" s="50"/>
      <c r="E673" s="15"/>
      <c r="F673" s="15"/>
    </row>
    <row r="674" spans="2:6" ht="12.75" customHeight="1" x14ac:dyDescent="0.2">
      <c r="B674" s="50"/>
      <c r="E674" s="15"/>
      <c r="F674" s="15"/>
    </row>
    <row r="675" spans="2:6" ht="12.75" customHeight="1" x14ac:dyDescent="0.2">
      <c r="B675" s="50"/>
      <c r="E675" s="15"/>
      <c r="F675" s="15"/>
    </row>
    <row r="676" spans="2:6" ht="12.75" customHeight="1" x14ac:dyDescent="0.2">
      <c r="B676" s="50"/>
      <c r="E676" s="15"/>
      <c r="F676" s="15"/>
    </row>
    <row r="677" spans="2:6" ht="12.75" customHeight="1" x14ac:dyDescent="0.2">
      <c r="B677" s="50"/>
      <c r="E677" s="15"/>
      <c r="F677" s="15"/>
    </row>
    <row r="678" spans="2:6" ht="12.75" customHeight="1" x14ac:dyDescent="0.2">
      <c r="B678" s="50"/>
      <c r="E678" s="15"/>
      <c r="F678" s="15"/>
    </row>
    <row r="679" spans="2:6" ht="12.75" customHeight="1" x14ac:dyDescent="0.2">
      <c r="B679" s="50"/>
      <c r="E679" s="15"/>
      <c r="F679" s="15"/>
    </row>
    <row r="680" spans="2:6" ht="12.75" customHeight="1" x14ac:dyDescent="0.2">
      <c r="B680" s="50"/>
      <c r="E680" s="15"/>
      <c r="F680" s="15"/>
    </row>
    <row r="681" spans="2:6" ht="12.75" customHeight="1" x14ac:dyDescent="0.2">
      <c r="B681" s="50"/>
      <c r="E681" s="15"/>
      <c r="F681" s="15"/>
    </row>
    <row r="682" spans="2:6" ht="12.75" customHeight="1" x14ac:dyDescent="0.2">
      <c r="B682" s="50"/>
      <c r="E682" s="15"/>
      <c r="F682" s="15"/>
    </row>
    <row r="683" spans="2:6" ht="12.75" customHeight="1" x14ac:dyDescent="0.2">
      <c r="B683" s="50"/>
      <c r="E683" s="15"/>
      <c r="F683" s="15"/>
    </row>
    <row r="684" spans="2:6" ht="12.75" customHeight="1" x14ac:dyDescent="0.2">
      <c r="B684" s="50"/>
      <c r="E684" s="15"/>
      <c r="F684" s="15"/>
    </row>
    <row r="685" spans="2:6" ht="12.75" customHeight="1" x14ac:dyDescent="0.2">
      <c r="B685" s="50"/>
      <c r="E685" s="15"/>
      <c r="F685" s="15"/>
    </row>
    <row r="686" spans="2:6" ht="12.75" customHeight="1" x14ac:dyDescent="0.2">
      <c r="B686" s="50"/>
      <c r="E686" s="15"/>
      <c r="F686" s="15"/>
    </row>
    <row r="687" spans="2:6" ht="12.75" customHeight="1" x14ac:dyDescent="0.2">
      <c r="B687" s="50"/>
      <c r="E687" s="15"/>
      <c r="F687" s="15"/>
    </row>
    <row r="688" spans="2:6" ht="12.75" customHeight="1" x14ac:dyDescent="0.2">
      <c r="B688" s="50"/>
      <c r="E688" s="15"/>
      <c r="F688" s="15"/>
    </row>
    <row r="689" spans="2:6" ht="12.75" customHeight="1" x14ac:dyDescent="0.2">
      <c r="B689" s="50"/>
      <c r="E689" s="15"/>
      <c r="F689" s="15"/>
    </row>
    <row r="690" spans="2:6" ht="12.75" customHeight="1" x14ac:dyDescent="0.2">
      <c r="B690" s="50"/>
      <c r="E690" s="15"/>
      <c r="F690" s="15"/>
    </row>
    <row r="691" spans="2:6" ht="12.75" customHeight="1" x14ac:dyDescent="0.2">
      <c r="B691" s="50"/>
      <c r="E691" s="15"/>
      <c r="F691" s="15"/>
    </row>
    <row r="692" spans="2:6" ht="12.75" customHeight="1" x14ac:dyDescent="0.2">
      <c r="B692" s="50"/>
      <c r="E692" s="15"/>
      <c r="F692" s="15"/>
    </row>
    <row r="693" spans="2:6" ht="12.75" customHeight="1" x14ac:dyDescent="0.2">
      <c r="B693" s="50"/>
      <c r="E693" s="15"/>
      <c r="F693" s="15"/>
    </row>
    <row r="694" spans="2:6" ht="12.75" customHeight="1" x14ac:dyDescent="0.2">
      <c r="B694" s="50"/>
      <c r="E694" s="15"/>
      <c r="F694" s="15"/>
    </row>
    <row r="695" spans="2:6" ht="12.75" customHeight="1" x14ac:dyDescent="0.2">
      <c r="B695" s="50"/>
      <c r="E695" s="15"/>
      <c r="F695" s="15"/>
    </row>
    <row r="696" spans="2:6" ht="12.75" customHeight="1" x14ac:dyDescent="0.2">
      <c r="B696" s="50"/>
      <c r="E696" s="15"/>
      <c r="F696" s="15"/>
    </row>
    <row r="697" spans="2:6" ht="12.75" customHeight="1" x14ac:dyDescent="0.2">
      <c r="B697" s="50"/>
      <c r="E697" s="15"/>
      <c r="F697" s="15"/>
    </row>
    <row r="698" spans="2:6" ht="12.75" customHeight="1" x14ac:dyDescent="0.2">
      <c r="B698" s="50"/>
      <c r="E698" s="15"/>
      <c r="F698" s="15"/>
    </row>
    <row r="699" spans="2:6" ht="12.75" customHeight="1" x14ac:dyDescent="0.2">
      <c r="B699" s="50"/>
      <c r="E699" s="15"/>
      <c r="F699" s="15"/>
    </row>
    <row r="700" spans="2:6" ht="12.75" customHeight="1" x14ac:dyDescent="0.2">
      <c r="B700" s="50"/>
      <c r="E700" s="15"/>
      <c r="F700" s="15"/>
    </row>
    <row r="701" spans="2:6" ht="12.75" customHeight="1" x14ac:dyDescent="0.2">
      <c r="B701" s="50"/>
      <c r="E701" s="15"/>
      <c r="F701" s="15"/>
    </row>
    <row r="702" spans="2:6" ht="12.75" customHeight="1" x14ac:dyDescent="0.2">
      <c r="B702" s="50"/>
      <c r="E702" s="15"/>
      <c r="F702" s="15"/>
    </row>
    <row r="703" spans="2:6" ht="12.75" customHeight="1" x14ac:dyDescent="0.2">
      <c r="B703" s="50"/>
      <c r="E703" s="15"/>
      <c r="F703" s="15"/>
    </row>
    <row r="704" spans="2:6" ht="12.75" customHeight="1" x14ac:dyDescent="0.2">
      <c r="B704" s="50"/>
      <c r="E704" s="15"/>
      <c r="F704" s="15"/>
    </row>
    <row r="705" spans="2:6" ht="12.75" customHeight="1" x14ac:dyDescent="0.2">
      <c r="B705" s="50"/>
      <c r="E705" s="15"/>
      <c r="F705" s="15"/>
    </row>
    <row r="706" spans="2:6" ht="12.75" customHeight="1" x14ac:dyDescent="0.2">
      <c r="B706" s="50"/>
      <c r="E706" s="15"/>
      <c r="F706" s="15"/>
    </row>
    <row r="707" spans="2:6" ht="12.75" customHeight="1" x14ac:dyDescent="0.2">
      <c r="B707" s="50"/>
      <c r="E707" s="15"/>
      <c r="F707" s="15"/>
    </row>
    <row r="708" spans="2:6" ht="12.75" customHeight="1" x14ac:dyDescent="0.2">
      <c r="B708" s="50"/>
      <c r="E708" s="15"/>
      <c r="F708" s="15"/>
    </row>
    <row r="709" spans="2:6" ht="12.75" customHeight="1" x14ac:dyDescent="0.2">
      <c r="B709" s="50"/>
      <c r="E709" s="15"/>
      <c r="F709" s="15"/>
    </row>
    <row r="710" spans="2:6" ht="12.75" customHeight="1" x14ac:dyDescent="0.2">
      <c r="B710" s="50"/>
      <c r="E710" s="15"/>
      <c r="F710" s="15"/>
    </row>
    <row r="711" spans="2:6" ht="12.75" customHeight="1" x14ac:dyDescent="0.2">
      <c r="B711" s="50"/>
      <c r="E711" s="15"/>
      <c r="F711" s="15"/>
    </row>
    <row r="712" spans="2:6" ht="12.75" customHeight="1" x14ac:dyDescent="0.2">
      <c r="B712" s="50"/>
      <c r="E712" s="15"/>
      <c r="F712" s="15"/>
    </row>
    <row r="713" spans="2:6" ht="12.75" customHeight="1" x14ac:dyDescent="0.2">
      <c r="B713" s="50"/>
      <c r="E713" s="15"/>
      <c r="F713" s="15"/>
    </row>
    <row r="714" spans="2:6" ht="12.75" customHeight="1" x14ac:dyDescent="0.2">
      <c r="B714" s="50"/>
      <c r="E714" s="15"/>
      <c r="F714" s="15"/>
    </row>
    <row r="715" spans="2:6" ht="12.75" customHeight="1" x14ac:dyDescent="0.2">
      <c r="B715" s="50"/>
      <c r="E715" s="15"/>
      <c r="F715" s="15"/>
    </row>
    <row r="716" spans="2:6" ht="12.75" customHeight="1" x14ac:dyDescent="0.2">
      <c r="B716" s="50"/>
      <c r="E716" s="15"/>
      <c r="F716" s="15"/>
    </row>
    <row r="717" spans="2:6" ht="12.75" customHeight="1" x14ac:dyDescent="0.2">
      <c r="B717" s="50"/>
      <c r="E717" s="15"/>
      <c r="F717" s="15"/>
    </row>
    <row r="718" spans="2:6" ht="12.75" customHeight="1" x14ac:dyDescent="0.2">
      <c r="B718" s="50"/>
      <c r="E718" s="15"/>
      <c r="F718" s="15"/>
    </row>
    <row r="719" spans="2:6" ht="12.75" customHeight="1" x14ac:dyDescent="0.2">
      <c r="B719" s="50"/>
      <c r="E719" s="15"/>
      <c r="F719" s="15"/>
    </row>
    <row r="720" spans="2:6" ht="12.75" customHeight="1" x14ac:dyDescent="0.2">
      <c r="B720" s="50"/>
      <c r="E720" s="15"/>
      <c r="F720" s="15"/>
    </row>
    <row r="721" spans="2:6" ht="12.75" customHeight="1" x14ac:dyDescent="0.2">
      <c r="B721" s="50"/>
      <c r="E721" s="15"/>
      <c r="F721" s="15"/>
    </row>
    <row r="722" spans="2:6" ht="12.75" customHeight="1" x14ac:dyDescent="0.2">
      <c r="B722" s="50"/>
      <c r="E722" s="15"/>
      <c r="F722" s="15"/>
    </row>
    <row r="723" spans="2:6" ht="12.75" customHeight="1" x14ac:dyDescent="0.2">
      <c r="B723" s="50"/>
      <c r="E723" s="15"/>
      <c r="F723" s="15"/>
    </row>
    <row r="724" spans="2:6" ht="12.75" customHeight="1" x14ac:dyDescent="0.2">
      <c r="B724" s="50"/>
      <c r="E724" s="15"/>
      <c r="F724" s="15"/>
    </row>
    <row r="725" spans="2:6" ht="12.75" customHeight="1" x14ac:dyDescent="0.2">
      <c r="B725" s="50"/>
      <c r="E725" s="15"/>
      <c r="F725" s="15"/>
    </row>
    <row r="726" spans="2:6" ht="12.75" customHeight="1" x14ac:dyDescent="0.2">
      <c r="B726" s="50"/>
      <c r="E726" s="15"/>
      <c r="F726" s="15"/>
    </row>
    <row r="727" spans="2:6" ht="12.75" customHeight="1" x14ac:dyDescent="0.2">
      <c r="B727" s="50"/>
      <c r="E727" s="15"/>
      <c r="F727" s="15"/>
    </row>
    <row r="728" spans="2:6" ht="12.75" customHeight="1" x14ac:dyDescent="0.2">
      <c r="B728" s="50"/>
      <c r="E728" s="15"/>
      <c r="F728" s="15"/>
    </row>
    <row r="729" spans="2:6" ht="12.75" customHeight="1" x14ac:dyDescent="0.2">
      <c r="B729" s="50"/>
      <c r="E729" s="15"/>
      <c r="F729" s="15"/>
    </row>
    <row r="730" spans="2:6" ht="12.75" customHeight="1" x14ac:dyDescent="0.2">
      <c r="B730" s="50"/>
      <c r="E730" s="15"/>
      <c r="F730" s="15"/>
    </row>
    <row r="731" spans="2:6" ht="12.75" customHeight="1" x14ac:dyDescent="0.2">
      <c r="B731" s="50"/>
      <c r="E731" s="15"/>
      <c r="F731" s="15"/>
    </row>
    <row r="732" spans="2:6" ht="12.75" customHeight="1" x14ac:dyDescent="0.2">
      <c r="B732" s="50"/>
      <c r="E732" s="15"/>
      <c r="F732" s="15"/>
    </row>
    <row r="733" spans="2:6" ht="12.75" customHeight="1" x14ac:dyDescent="0.2">
      <c r="B733" s="50"/>
      <c r="E733" s="15"/>
      <c r="F733" s="15"/>
    </row>
    <row r="734" spans="2:6" ht="12.75" customHeight="1" x14ac:dyDescent="0.2">
      <c r="B734" s="50"/>
      <c r="E734" s="15"/>
      <c r="F734" s="15"/>
    </row>
    <row r="735" spans="2:6" ht="12.75" customHeight="1" x14ac:dyDescent="0.2">
      <c r="B735" s="50"/>
      <c r="E735" s="15"/>
      <c r="F735" s="15"/>
    </row>
    <row r="736" spans="2:6" ht="12.75" customHeight="1" x14ac:dyDescent="0.2">
      <c r="B736" s="50"/>
      <c r="E736" s="15"/>
      <c r="F736" s="15"/>
    </row>
    <row r="737" spans="2:6" ht="12.75" customHeight="1" x14ac:dyDescent="0.2">
      <c r="B737" s="50"/>
      <c r="E737" s="15"/>
      <c r="F737" s="15"/>
    </row>
    <row r="738" spans="2:6" ht="12.75" customHeight="1" x14ac:dyDescent="0.2">
      <c r="B738" s="50"/>
      <c r="E738" s="15"/>
      <c r="F738" s="15"/>
    </row>
    <row r="739" spans="2:6" ht="12.75" customHeight="1" x14ac:dyDescent="0.2">
      <c r="B739" s="50"/>
      <c r="E739" s="15"/>
      <c r="F739" s="15"/>
    </row>
    <row r="740" spans="2:6" ht="12.75" customHeight="1" x14ac:dyDescent="0.2">
      <c r="B740" s="50"/>
      <c r="E740" s="15"/>
      <c r="F740" s="15"/>
    </row>
    <row r="741" spans="2:6" ht="12.75" customHeight="1" x14ac:dyDescent="0.2">
      <c r="B741" s="50"/>
      <c r="E741" s="15"/>
      <c r="F741" s="15"/>
    </row>
    <row r="742" spans="2:6" ht="12.75" customHeight="1" x14ac:dyDescent="0.2">
      <c r="B742" s="50"/>
      <c r="E742" s="15"/>
      <c r="F742" s="15"/>
    </row>
    <row r="743" spans="2:6" ht="12.75" customHeight="1" x14ac:dyDescent="0.2">
      <c r="B743" s="50"/>
      <c r="E743" s="15"/>
      <c r="F743" s="15"/>
    </row>
    <row r="744" spans="2:6" ht="12.75" customHeight="1" x14ac:dyDescent="0.2">
      <c r="B744" s="50"/>
      <c r="E744" s="15"/>
      <c r="F744" s="15"/>
    </row>
    <row r="745" spans="2:6" ht="12.75" customHeight="1" x14ac:dyDescent="0.2">
      <c r="B745" s="50"/>
      <c r="E745" s="15"/>
      <c r="F745" s="15"/>
    </row>
    <row r="746" spans="2:6" ht="12.75" customHeight="1" x14ac:dyDescent="0.2">
      <c r="B746" s="50"/>
      <c r="E746" s="15"/>
      <c r="F746" s="15"/>
    </row>
    <row r="747" spans="2:6" ht="12.75" customHeight="1" x14ac:dyDescent="0.2">
      <c r="B747" s="50"/>
      <c r="E747" s="15"/>
      <c r="F747" s="15"/>
    </row>
    <row r="748" spans="2:6" ht="12.75" customHeight="1" x14ac:dyDescent="0.2">
      <c r="B748" s="50"/>
      <c r="E748" s="15"/>
      <c r="F748" s="15"/>
    </row>
    <row r="749" spans="2:6" ht="12.75" customHeight="1" x14ac:dyDescent="0.2">
      <c r="B749" s="50"/>
      <c r="E749" s="15"/>
      <c r="F749" s="15"/>
    </row>
    <row r="750" spans="2:6" ht="12.75" customHeight="1" x14ac:dyDescent="0.2">
      <c r="B750" s="50"/>
      <c r="E750" s="15"/>
      <c r="F750" s="15"/>
    </row>
    <row r="751" spans="2:6" ht="12.75" customHeight="1" x14ac:dyDescent="0.2">
      <c r="B751" s="50"/>
      <c r="E751" s="15"/>
      <c r="F751" s="15"/>
    </row>
    <row r="752" spans="2:6" ht="12.75" customHeight="1" x14ac:dyDescent="0.2">
      <c r="B752" s="50"/>
      <c r="E752" s="15"/>
      <c r="F752" s="15"/>
    </row>
    <row r="753" spans="2:6" ht="12.75" customHeight="1" x14ac:dyDescent="0.2">
      <c r="B753" s="50"/>
      <c r="E753" s="15"/>
      <c r="F753" s="15"/>
    </row>
    <row r="754" spans="2:6" ht="12.75" customHeight="1" x14ac:dyDescent="0.2">
      <c r="B754" s="50"/>
      <c r="E754" s="15"/>
      <c r="F754" s="15"/>
    </row>
    <row r="755" spans="2:6" ht="12.75" customHeight="1" x14ac:dyDescent="0.2">
      <c r="B755" s="50"/>
      <c r="E755" s="15"/>
      <c r="F755" s="15"/>
    </row>
    <row r="756" spans="2:6" ht="12.75" customHeight="1" x14ac:dyDescent="0.2">
      <c r="B756" s="50"/>
      <c r="E756" s="15"/>
      <c r="F756" s="15"/>
    </row>
    <row r="757" spans="2:6" ht="12.75" customHeight="1" x14ac:dyDescent="0.2">
      <c r="B757" s="50"/>
      <c r="E757" s="15"/>
      <c r="F757" s="15"/>
    </row>
    <row r="758" spans="2:6" ht="12.75" customHeight="1" x14ac:dyDescent="0.2">
      <c r="B758" s="50"/>
      <c r="E758" s="15"/>
      <c r="F758" s="15"/>
    </row>
    <row r="759" spans="2:6" ht="12.75" customHeight="1" x14ac:dyDescent="0.2">
      <c r="B759" s="50"/>
      <c r="E759" s="15"/>
      <c r="F759" s="15"/>
    </row>
    <row r="760" spans="2:6" ht="12.75" customHeight="1" x14ac:dyDescent="0.2">
      <c r="B760" s="50"/>
      <c r="E760" s="15"/>
      <c r="F760" s="15"/>
    </row>
    <row r="761" spans="2:6" ht="12.75" customHeight="1" x14ac:dyDescent="0.2">
      <c r="B761" s="50"/>
      <c r="E761" s="15"/>
      <c r="F761" s="15"/>
    </row>
    <row r="762" spans="2:6" ht="12.75" customHeight="1" x14ac:dyDescent="0.2">
      <c r="B762" s="50"/>
      <c r="E762" s="15"/>
      <c r="F762" s="15"/>
    </row>
    <row r="763" spans="2:6" ht="12.75" customHeight="1" x14ac:dyDescent="0.2">
      <c r="B763" s="50"/>
      <c r="E763" s="15"/>
      <c r="F763" s="15"/>
    </row>
    <row r="764" spans="2:6" ht="12.75" customHeight="1" x14ac:dyDescent="0.2">
      <c r="B764" s="50"/>
      <c r="E764" s="15"/>
      <c r="F764" s="15"/>
    </row>
    <row r="765" spans="2:6" ht="12.75" customHeight="1" x14ac:dyDescent="0.2">
      <c r="B765" s="50"/>
      <c r="E765" s="15"/>
      <c r="F765" s="15"/>
    </row>
    <row r="766" spans="2:6" ht="12.75" customHeight="1" x14ac:dyDescent="0.2">
      <c r="B766" s="50"/>
      <c r="E766" s="15"/>
      <c r="F766" s="15"/>
    </row>
    <row r="767" spans="2:6" ht="12.75" customHeight="1" x14ac:dyDescent="0.2">
      <c r="B767" s="50"/>
      <c r="E767" s="15"/>
      <c r="F767" s="15"/>
    </row>
    <row r="768" spans="2:6" ht="12.75" customHeight="1" x14ac:dyDescent="0.2">
      <c r="B768" s="50"/>
      <c r="E768" s="15"/>
      <c r="F768" s="15"/>
    </row>
    <row r="769" spans="2:6" ht="12.75" customHeight="1" x14ac:dyDescent="0.2">
      <c r="B769" s="50"/>
      <c r="E769" s="15"/>
      <c r="F769" s="15"/>
    </row>
    <row r="770" spans="2:6" ht="12.75" customHeight="1" x14ac:dyDescent="0.2">
      <c r="B770" s="50"/>
      <c r="E770" s="15"/>
      <c r="F770" s="15"/>
    </row>
    <row r="771" spans="2:6" ht="12.75" customHeight="1" x14ac:dyDescent="0.2">
      <c r="B771" s="50"/>
      <c r="E771" s="15"/>
      <c r="F771" s="15"/>
    </row>
    <row r="772" spans="2:6" ht="12.75" customHeight="1" x14ac:dyDescent="0.2">
      <c r="B772" s="50"/>
      <c r="E772" s="15"/>
      <c r="F772" s="15"/>
    </row>
    <row r="773" spans="2:6" ht="12.75" customHeight="1" x14ac:dyDescent="0.2">
      <c r="B773" s="50"/>
      <c r="E773" s="15"/>
      <c r="F773" s="15"/>
    </row>
    <row r="774" spans="2:6" ht="12.75" customHeight="1" x14ac:dyDescent="0.2">
      <c r="B774" s="50"/>
      <c r="E774" s="15"/>
      <c r="F774" s="15"/>
    </row>
    <row r="775" spans="2:6" ht="12.75" customHeight="1" x14ac:dyDescent="0.2">
      <c r="B775" s="50"/>
      <c r="E775" s="15"/>
      <c r="F775" s="15"/>
    </row>
    <row r="776" spans="2:6" ht="12.75" customHeight="1" x14ac:dyDescent="0.2">
      <c r="B776" s="50"/>
      <c r="E776" s="15"/>
      <c r="F776" s="15"/>
    </row>
    <row r="777" spans="2:6" ht="12.75" customHeight="1" x14ac:dyDescent="0.2">
      <c r="B777" s="50"/>
      <c r="E777" s="15"/>
      <c r="F777" s="15"/>
    </row>
    <row r="778" spans="2:6" ht="12.75" customHeight="1" x14ac:dyDescent="0.2">
      <c r="B778" s="50"/>
      <c r="E778" s="15"/>
      <c r="F778" s="15"/>
    </row>
    <row r="779" spans="2:6" ht="12.75" customHeight="1" x14ac:dyDescent="0.2">
      <c r="B779" s="50"/>
      <c r="E779" s="15"/>
      <c r="F779" s="15"/>
    </row>
    <row r="780" spans="2:6" ht="12.75" customHeight="1" x14ac:dyDescent="0.2">
      <c r="B780" s="50"/>
      <c r="E780" s="15"/>
      <c r="F780" s="15"/>
    </row>
    <row r="781" spans="2:6" ht="12.75" customHeight="1" x14ac:dyDescent="0.2">
      <c r="B781" s="50"/>
      <c r="E781" s="15"/>
      <c r="F781" s="15"/>
    </row>
    <row r="782" spans="2:6" ht="12.75" customHeight="1" x14ac:dyDescent="0.2">
      <c r="B782" s="50"/>
      <c r="E782" s="15"/>
      <c r="F782" s="15"/>
    </row>
    <row r="783" spans="2:6" ht="12.75" customHeight="1" x14ac:dyDescent="0.2">
      <c r="B783" s="50"/>
      <c r="E783" s="15"/>
      <c r="F783" s="15"/>
    </row>
    <row r="784" spans="2:6" ht="12.75" customHeight="1" x14ac:dyDescent="0.2">
      <c r="B784" s="50"/>
      <c r="E784" s="15"/>
      <c r="F784" s="15"/>
    </row>
    <row r="785" spans="2:6" ht="12.75" customHeight="1" x14ac:dyDescent="0.2">
      <c r="B785" s="50"/>
      <c r="E785" s="15"/>
      <c r="F785" s="15"/>
    </row>
    <row r="786" spans="2:6" ht="12.75" customHeight="1" x14ac:dyDescent="0.2">
      <c r="B786" s="50"/>
      <c r="E786" s="15"/>
      <c r="F786" s="15"/>
    </row>
    <row r="787" spans="2:6" ht="12.75" customHeight="1" x14ac:dyDescent="0.2">
      <c r="B787" s="50"/>
      <c r="E787" s="15"/>
      <c r="F787" s="15"/>
    </row>
    <row r="788" spans="2:6" ht="12.75" customHeight="1" x14ac:dyDescent="0.2">
      <c r="B788" s="50"/>
      <c r="E788" s="15"/>
      <c r="F788" s="15"/>
    </row>
    <row r="789" spans="2:6" ht="12.75" customHeight="1" x14ac:dyDescent="0.2">
      <c r="B789" s="50"/>
      <c r="E789" s="15"/>
      <c r="F789" s="15"/>
    </row>
    <row r="790" spans="2:6" ht="12.75" customHeight="1" x14ac:dyDescent="0.2">
      <c r="B790" s="50"/>
      <c r="E790" s="15"/>
      <c r="F790" s="15"/>
    </row>
    <row r="791" spans="2:6" ht="12.75" customHeight="1" x14ac:dyDescent="0.2">
      <c r="B791" s="50"/>
      <c r="E791" s="15"/>
      <c r="F791" s="15"/>
    </row>
    <row r="792" spans="2:6" ht="12.75" customHeight="1" x14ac:dyDescent="0.2">
      <c r="B792" s="50"/>
      <c r="E792" s="15"/>
      <c r="F792" s="15"/>
    </row>
    <row r="793" spans="2:6" ht="12.75" customHeight="1" x14ac:dyDescent="0.2">
      <c r="B793" s="50"/>
      <c r="E793" s="15"/>
      <c r="F793" s="15"/>
    </row>
    <row r="794" spans="2:6" ht="12.75" customHeight="1" x14ac:dyDescent="0.2">
      <c r="B794" s="50"/>
      <c r="E794" s="15"/>
      <c r="F794" s="15"/>
    </row>
    <row r="795" spans="2:6" ht="12.75" customHeight="1" x14ac:dyDescent="0.2">
      <c r="B795" s="50"/>
      <c r="E795" s="15"/>
      <c r="F795" s="15"/>
    </row>
    <row r="796" spans="2:6" ht="12.75" customHeight="1" x14ac:dyDescent="0.2">
      <c r="B796" s="50"/>
      <c r="E796" s="15"/>
      <c r="F796" s="15"/>
    </row>
    <row r="797" spans="2:6" ht="12.75" customHeight="1" x14ac:dyDescent="0.2">
      <c r="B797" s="50"/>
      <c r="E797" s="15"/>
      <c r="F797" s="15"/>
    </row>
    <row r="798" spans="2:6" ht="12.75" customHeight="1" x14ac:dyDescent="0.2">
      <c r="B798" s="50"/>
      <c r="E798" s="15"/>
      <c r="F798" s="15"/>
    </row>
    <row r="799" spans="2:6" ht="12.75" customHeight="1" x14ac:dyDescent="0.2">
      <c r="B799" s="50"/>
      <c r="E799" s="15"/>
      <c r="F799" s="15"/>
    </row>
    <row r="800" spans="2:6" ht="12.75" customHeight="1" x14ac:dyDescent="0.2">
      <c r="B800" s="50"/>
      <c r="E800" s="15"/>
      <c r="F800" s="15"/>
    </row>
    <row r="801" spans="2:6" ht="12.75" customHeight="1" x14ac:dyDescent="0.2">
      <c r="B801" s="50"/>
      <c r="E801" s="15"/>
      <c r="F801" s="15"/>
    </row>
    <row r="802" spans="2:6" ht="12.75" customHeight="1" x14ac:dyDescent="0.2">
      <c r="B802" s="50"/>
      <c r="E802" s="15"/>
      <c r="F802" s="15"/>
    </row>
    <row r="803" spans="2:6" ht="12.75" customHeight="1" x14ac:dyDescent="0.2">
      <c r="B803" s="50"/>
      <c r="E803" s="15"/>
      <c r="F803" s="15"/>
    </row>
    <row r="804" spans="2:6" ht="12.75" customHeight="1" x14ac:dyDescent="0.2">
      <c r="B804" s="50"/>
      <c r="E804" s="15"/>
      <c r="F804" s="15"/>
    </row>
    <row r="805" spans="2:6" ht="12.75" customHeight="1" x14ac:dyDescent="0.2">
      <c r="B805" s="50"/>
      <c r="E805" s="15"/>
      <c r="F805" s="15"/>
    </row>
    <row r="806" spans="2:6" ht="12.75" customHeight="1" x14ac:dyDescent="0.2">
      <c r="B806" s="50"/>
      <c r="E806" s="15"/>
      <c r="F806" s="15"/>
    </row>
    <row r="807" spans="2:6" ht="12.75" customHeight="1" x14ac:dyDescent="0.2">
      <c r="B807" s="50"/>
      <c r="E807" s="15"/>
      <c r="F807" s="15"/>
    </row>
    <row r="808" spans="2:6" ht="12.75" customHeight="1" x14ac:dyDescent="0.2">
      <c r="B808" s="50"/>
      <c r="E808" s="15"/>
      <c r="F808" s="15"/>
    </row>
    <row r="809" spans="2:6" ht="12.75" customHeight="1" x14ac:dyDescent="0.2">
      <c r="B809" s="50"/>
      <c r="E809" s="15"/>
      <c r="F809" s="15"/>
    </row>
    <row r="810" spans="2:6" ht="12.75" customHeight="1" x14ac:dyDescent="0.2">
      <c r="B810" s="50"/>
      <c r="E810" s="15"/>
      <c r="F810" s="15"/>
    </row>
    <row r="811" spans="2:6" ht="12.75" customHeight="1" x14ac:dyDescent="0.2">
      <c r="B811" s="50"/>
      <c r="E811" s="15"/>
      <c r="F811" s="15"/>
    </row>
    <row r="812" spans="2:6" ht="12.75" customHeight="1" x14ac:dyDescent="0.2">
      <c r="B812" s="50"/>
      <c r="E812" s="15"/>
      <c r="F812" s="15"/>
    </row>
    <row r="813" spans="2:6" ht="12.75" customHeight="1" x14ac:dyDescent="0.2">
      <c r="B813" s="50"/>
      <c r="E813" s="15"/>
      <c r="F813" s="15"/>
    </row>
    <row r="814" spans="2:6" ht="12.75" customHeight="1" x14ac:dyDescent="0.2">
      <c r="B814" s="50"/>
      <c r="E814" s="15"/>
      <c r="F814" s="15"/>
    </row>
    <row r="815" spans="2:6" ht="12.75" customHeight="1" x14ac:dyDescent="0.2">
      <c r="B815" s="50"/>
      <c r="E815" s="15"/>
      <c r="F815" s="15"/>
    </row>
    <row r="816" spans="2:6" ht="12.75" customHeight="1" x14ac:dyDescent="0.2">
      <c r="B816" s="50"/>
      <c r="E816" s="15"/>
      <c r="F816" s="15"/>
    </row>
    <row r="817" spans="2:6" ht="12.75" customHeight="1" x14ac:dyDescent="0.2">
      <c r="B817" s="50"/>
      <c r="E817" s="15"/>
      <c r="F817" s="15"/>
    </row>
    <row r="818" spans="2:6" ht="12.75" customHeight="1" x14ac:dyDescent="0.2">
      <c r="B818" s="50"/>
      <c r="E818" s="15"/>
      <c r="F818" s="15"/>
    </row>
    <row r="819" spans="2:6" ht="12.75" customHeight="1" x14ac:dyDescent="0.2">
      <c r="B819" s="50"/>
      <c r="E819" s="15"/>
      <c r="F819" s="15"/>
    </row>
    <row r="820" spans="2:6" ht="12.75" customHeight="1" x14ac:dyDescent="0.2">
      <c r="B820" s="50"/>
      <c r="E820" s="15"/>
      <c r="F820" s="15"/>
    </row>
    <row r="821" spans="2:6" ht="12.75" customHeight="1" x14ac:dyDescent="0.2">
      <c r="B821" s="50"/>
      <c r="E821" s="15"/>
      <c r="F821" s="15"/>
    </row>
    <row r="822" spans="2:6" ht="12.75" customHeight="1" x14ac:dyDescent="0.2">
      <c r="B822" s="50"/>
      <c r="E822" s="15"/>
      <c r="F822" s="15"/>
    </row>
    <row r="823" spans="2:6" ht="12.75" customHeight="1" x14ac:dyDescent="0.2">
      <c r="B823" s="50"/>
      <c r="E823" s="15"/>
      <c r="F823" s="15"/>
    </row>
    <row r="824" spans="2:6" ht="12.75" customHeight="1" x14ac:dyDescent="0.2">
      <c r="B824" s="50"/>
      <c r="E824" s="15"/>
      <c r="F824" s="15"/>
    </row>
    <row r="825" spans="2:6" ht="12.75" customHeight="1" x14ac:dyDescent="0.2">
      <c r="B825" s="50"/>
      <c r="E825" s="15"/>
      <c r="F825" s="15"/>
    </row>
    <row r="826" spans="2:6" ht="12.75" customHeight="1" x14ac:dyDescent="0.2">
      <c r="B826" s="50"/>
      <c r="E826" s="15"/>
      <c r="F826" s="15"/>
    </row>
    <row r="827" spans="2:6" ht="12.75" customHeight="1" x14ac:dyDescent="0.2">
      <c r="B827" s="50"/>
      <c r="E827" s="15"/>
      <c r="F827" s="15"/>
    </row>
    <row r="828" spans="2:6" ht="12.75" customHeight="1" x14ac:dyDescent="0.2">
      <c r="B828" s="50"/>
      <c r="E828" s="15"/>
      <c r="F828" s="15"/>
    </row>
    <row r="829" spans="2:6" ht="12.75" customHeight="1" x14ac:dyDescent="0.2">
      <c r="B829" s="50"/>
      <c r="E829" s="15"/>
      <c r="F829" s="15"/>
    </row>
    <row r="830" spans="2:6" ht="12.75" customHeight="1" x14ac:dyDescent="0.2">
      <c r="B830" s="50"/>
      <c r="E830" s="15"/>
      <c r="F830" s="15"/>
    </row>
    <row r="831" spans="2:6" ht="12.75" customHeight="1" x14ac:dyDescent="0.2">
      <c r="B831" s="50"/>
      <c r="E831" s="15"/>
      <c r="F831" s="15"/>
    </row>
    <row r="832" spans="2:6" ht="12.75" customHeight="1" x14ac:dyDescent="0.2">
      <c r="B832" s="50"/>
      <c r="E832" s="15"/>
      <c r="F832" s="15"/>
    </row>
    <row r="833" spans="2:6" ht="12.75" customHeight="1" x14ac:dyDescent="0.2">
      <c r="B833" s="50"/>
      <c r="E833" s="15"/>
      <c r="F833" s="15"/>
    </row>
    <row r="834" spans="2:6" ht="12.75" customHeight="1" x14ac:dyDescent="0.2">
      <c r="B834" s="50"/>
      <c r="E834" s="15"/>
      <c r="F834" s="15"/>
    </row>
    <row r="835" spans="2:6" ht="12.75" customHeight="1" x14ac:dyDescent="0.2">
      <c r="B835" s="50"/>
      <c r="E835" s="15"/>
      <c r="F835" s="15"/>
    </row>
    <row r="836" spans="2:6" ht="12.75" customHeight="1" x14ac:dyDescent="0.2">
      <c r="B836" s="50"/>
      <c r="E836" s="15"/>
      <c r="F836" s="15"/>
    </row>
    <row r="837" spans="2:6" ht="12.75" customHeight="1" x14ac:dyDescent="0.2">
      <c r="B837" s="50"/>
      <c r="E837" s="15"/>
      <c r="F837" s="15"/>
    </row>
    <row r="838" spans="2:6" ht="12.75" customHeight="1" x14ac:dyDescent="0.2">
      <c r="B838" s="50"/>
      <c r="E838" s="15"/>
      <c r="F838" s="15"/>
    </row>
    <row r="839" spans="2:6" ht="12.75" customHeight="1" x14ac:dyDescent="0.2">
      <c r="B839" s="50"/>
      <c r="E839" s="15"/>
      <c r="F839" s="15"/>
    </row>
    <row r="840" spans="2:6" ht="12.75" customHeight="1" x14ac:dyDescent="0.2">
      <c r="B840" s="50"/>
      <c r="E840" s="15"/>
      <c r="F840" s="15"/>
    </row>
    <row r="841" spans="2:6" ht="12.75" customHeight="1" x14ac:dyDescent="0.2">
      <c r="B841" s="50"/>
      <c r="E841" s="15"/>
      <c r="F841" s="15"/>
    </row>
    <row r="842" spans="2:6" ht="12.75" customHeight="1" x14ac:dyDescent="0.2">
      <c r="B842" s="50"/>
      <c r="E842" s="15"/>
      <c r="F842" s="15"/>
    </row>
    <row r="843" spans="2:6" ht="12.75" customHeight="1" x14ac:dyDescent="0.2">
      <c r="B843" s="50"/>
      <c r="E843" s="15"/>
      <c r="F843" s="15"/>
    </row>
    <row r="844" spans="2:6" ht="12.75" customHeight="1" x14ac:dyDescent="0.2">
      <c r="B844" s="50"/>
      <c r="E844" s="15"/>
      <c r="F844" s="15"/>
    </row>
    <row r="845" spans="2:6" ht="12.75" customHeight="1" x14ac:dyDescent="0.2">
      <c r="B845" s="50"/>
      <c r="E845" s="15"/>
      <c r="F845" s="15"/>
    </row>
    <row r="846" spans="2:6" ht="12.75" customHeight="1" x14ac:dyDescent="0.2">
      <c r="B846" s="50"/>
      <c r="E846" s="15"/>
      <c r="F846" s="15"/>
    </row>
    <row r="847" spans="2:6" ht="12.75" customHeight="1" x14ac:dyDescent="0.2">
      <c r="B847" s="50"/>
      <c r="E847" s="15"/>
      <c r="F847" s="15"/>
    </row>
    <row r="848" spans="2:6" ht="12.75" customHeight="1" x14ac:dyDescent="0.2">
      <c r="B848" s="50"/>
      <c r="E848" s="15"/>
      <c r="F848" s="15"/>
    </row>
    <row r="849" spans="2:6" ht="12.75" customHeight="1" x14ac:dyDescent="0.2">
      <c r="B849" s="50"/>
      <c r="E849" s="15"/>
      <c r="F849" s="15"/>
    </row>
    <row r="850" spans="2:6" ht="12.75" customHeight="1" x14ac:dyDescent="0.2">
      <c r="B850" s="50"/>
      <c r="E850" s="15"/>
      <c r="F850" s="15"/>
    </row>
    <row r="851" spans="2:6" ht="12.75" customHeight="1" x14ac:dyDescent="0.2">
      <c r="B851" s="50"/>
      <c r="E851" s="15"/>
      <c r="F851" s="15"/>
    </row>
    <row r="852" spans="2:6" ht="12.75" customHeight="1" x14ac:dyDescent="0.2">
      <c r="B852" s="50"/>
      <c r="E852" s="15"/>
      <c r="F852" s="15"/>
    </row>
    <row r="853" spans="2:6" ht="12.75" customHeight="1" x14ac:dyDescent="0.2">
      <c r="B853" s="50"/>
      <c r="E853" s="15"/>
      <c r="F853" s="15"/>
    </row>
    <row r="854" spans="2:6" ht="12.75" customHeight="1" x14ac:dyDescent="0.2">
      <c r="B854" s="50"/>
      <c r="E854" s="15"/>
      <c r="F854" s="15"/>
    </row>
    <row r="855" spans="2:6" ht="12.75" customHeight="1" x14ac:dyDescent="0.2">
      <c r="B855" s="50"/>
      <c r="E855" s="15"/>
      <c r="F855" s="15"/>
    </row>
    <row r="856" spans="2:6" ht="12.75" customHeight="1" x14ac:dyDescent="0.2">
      <c r="B856" s="50"/>
      <c r="E856" s="15"/>
      <c r="F856" s="15"/>
    </row>
    <row r="857" spans="2:6" ht="12.75" customHeight="1" x14ac:dyDescent="0.2">
      <c r="B857" s="50"/>
      <c r="E857" s="15"/>
      <c r="F857" s="15"/>
    </row>
    <row r="858" spans="2:6" ht="12.75" customHeight="1" x14ac:dyDescent="0.2">
      <c r="B858" s="50"/>
      <c r="E858" s="15"/>
      <c r="F858" s="15"/>
    </row>
    <row r="859" spans="2:6" ht="12.75" customHeight="1" x14ac:dyDescent="0.2">
      <c r="B859" s="50"/>
      <c r="E859" s="15"/>
      <c r="F859" s="15"/>
    </row>
    <row r="860" spans="2:6" ht="12.75" customHeight="1" x14ac:dyDescent="0.2">
      <c r="B860" s="50"/>
      <c r="E860" s="15"/>
      <c r="F860" s="15"/>
    </row>
    <row r="861" spans="2:6" ht="12.75" customHeight="1" x14ac:dyDescent="0.2">
      <c r="B861" s="50"/>
      <c r="E861" s="15"/>
      <c r="F861" s="15"/>
    </row>
    <row r="862" spans="2:6" ht="12.75" customHeight="1" x14ac:dyDescent="0.2">
      <c r="B862" s="50"/>
      <c r="E862" s="15"/>
      <c r="F862" s="15"/>
    </row>
    <row r="863" spans="2:6" ht="12.75" customHeight="1" x14ac:dyDescent="0.2">
      <c r="B863" s="50"/>
      <c r="E863" s="15"/>
      <c r="F863" s="15"/>
    </row>
    <row r="864" spans="2:6" ht="12.75" customHeight="1" x14ac:dyDescent="0.2">
      <c r="B864" s="50"/>
      <c r="E864" s="15"/>
      <c r="F864" s="15"/>
    </row>
    <row r="865" spans="2:6" ht="12.75" customHeight="1" x14ac:dyDescent="0.2">
      <c r="B865" s="50"/>
      <c r="E865" s="15"/>
      <c r="F865" s="15"/>
    </row>
    <row r="866" spans="2:6" ht="12.75" customHeight="1" x14ac:dyDescent="0.2">
      <c r="B866" s="50"/>
      <c r="E866" s="15"/>
      <c r="F866" s="15"/>
    </row>
    <row r="867" spans="2:6" ht="12.75" customHeight="1" x14ac:dyDescent="0.2">
      <c r="B867" s="50"/>
      <c r="E867" s="15"/>
      <c r="F867" s="15"/>
    </row>
    <row r="868" spans="2:6" ht="12.75" customHeight="1" x14ac:dyDescent="0.2">
      <c r="B868" s="50"/>
      <c r="E868" s="15"/>
      <c r="F868" s="15"/>
    </row>
    <row r="869" spans="2:6" ht="12.75" customHeight="1" x14ac:dyDescent="0.2">
      <c r="B869" s="50"/>
      <c r="E869" s="15"/>
      <c r="F869" s="15"/>
    </row>
    <row r="870" spans="2:6" ht="12.75" customHeight="1" x14ac:dyDescent="0.2">
      <c r="B870" s="50"/>
      <c r="E870" s="15"/>
      <c r="F870" s="15"/>
    </row>
    <row r="871" spans="2:6" ht="12.75" customHeight="1" x14ac:dyDescent="0.2">
      <c r="B871" s="50"/>
      <c r="E871" s="15"/>
      <c r="F871" s="15"/>
    </row>
    <row r="872" spans="2:6" ht="12.75" customHeight="1" x14ac:dyDescent="0.2">
      <c r="B872" s="50"/>
      <c r="E872" s="15"/>
      <c r="F872" s="15"/>
    </row>
    <row r="873" spans="2:6" ht="12.75" customHeight="1" x14ac:dyDescent="0.2">
      <c r="B873" s="50"/>
      <c r="E873" s="15"/>
      <c r="F873" s="15"/>
    </row>
    <row r="874" spans="2:6" ht="12.75" customHeight="1" x14ac:dyDescent="0.2">
      <c r="B874" s="50"/>
      <c r="E874" s="15"/>
      <c r="F874" s="15"/>
    </row>
    <row r="875" spans="2:6" ht="12.75" customHeight="1" x14ac:dyDescent="0.2">
      <c r="B875" s="50"/>
      <c r="E875" s="15"/>
      <c r="F875" s="15"/>
    </row>
    <row r="876" spans="2:6" ht="12.75" customHeight="1" x14ac:dyDescent="0.2">
      <c r="B876" s="50"/>
      <c r="E876" s="15"/>
      <c r="F876" s="15"/>
    </row>
    <row r="877" spans="2:6" ht="12.75" customHeight="1" x14ac:dyDescent="0.2">
      <c r="B877" s="50"/>
      <c r="E877" s="15"/>
      <c r="F877" s="15"/>
    </row>
    <row r="878" spans="2:6" ht="12.75" customHeight="1" x14ac:dyDescent="0.2">
      <c r="B878" s="50"/>
      <c r="E878" s="15"/>
      <c r="F878" s="15"/>
    </row>
    <row r="879" spans="2:6" ht="12.75" customHeight="1" x14ac:dyDescent="0.2">
      <c r="B879" s="50"/>
      <c r="E879" s="15"/>
      <c r="F879" s="15"/>
    </row>
    <row r="880" spans="2:6" ht="12.75" customHeight="1" x14ac:dyDescent="0.2">
      <c r="B880" s="50"/>
      <c r="E880" s="15"/>
      <c r="F880" s="15"/>
    </row>
    <row r="881" spans="2:6" ht="12.75" customHeight="1" x14ac:dyDescent="0.2">
      <c r="B881" s="50"/>
      <c r="E881" s="15"/>
      <c r="F881" s="15"/>
    </row>
    <row r="882" spans="2:6" ht="12.75" customHeight="1" x14ac:dyDescent="0.2">
      <c r="B882" s="50"/>
      <c r="E882" s="15"/>
      <c r="F882" s="15"/>
    </row>
    <row r="883" spans="2:6" ht="12.75" customHeight="1" x14ac:dyDescent="0.2">
      <c r="B883" s="50"/>
      <c r="E883" s="15"/>
      <c r="F883" s="15"/>
    </row>
    <row r="884" spans="2:6" ht="12.75" customHeight="1" x14ac:dyDescent="0.2">
      <c r="B884" s="50"/>
      <c r="E884" s="15"/>
      <c r="F884" s="15"/>
    </row>
    <row r="885" spans="2:6" ht="12.75" customHeight="1" x14ac:dyDescent="0.2">
      <c r="B885" s="50"/>
      <c r="E885" s="15"/>
      <c r="F885" s="15"/>
    </row>
    <row r="886" spans="2:6" ht="12.75" customHeight="1" x14ac:dyDescent="0.2">
      <c r="B886" s="50"/>
      <c r="E886" s="15"/>
      <c r="F886" s="15"/>
    </row>
    <row r="887" spans="2:6" ht="12.75" customHeight="1" x14ac:dyDescent="0.2">
      <c r="B887" s="50"/>
      <c r="E887" s="15"/>
      <c r="F887" s="15"/>
    </row>
    <row r="888" spans="2:6" ht="12.75" customHeight="1" x14ac:dyDescent="0.2">
      <c r="B888" s="50"/>
      <c r="E888" s="15"/>
      <c r="F888" s="15"/>
    </row>
    <row r="889" spans="2:6" ht="12.75" customHeight="1" x14ac:dyDescent="0.2">
      <c r="B889" s="50"/>
      <c r="E889" s="15"/>
      <c r="F889" s="15"/>
    </row>
    <row r="890" spans="2:6" ht="12.75" customHeight="1" x14ac:dyDescent="0.2">
      <c r="B890" s="50"/>
      <c r="E890" s="15"/>
      <c r="F890" s="15"/>
    </row>
    <row r="891" spans="2:6" ht="12.75" customHeight="1" x14ac:dyDescent="0.2">
      <c r="B891" s="50"/>
      <c r="E891" s="15"/>
      <c r="F891" s="15"/>
    </row>
    <row r="892" spans="2:6" ht="12.75" customHeight="1" x14ac:dyDescent="0.2">
      <c r="B892" s="50"/>
      <c r="E892" s="15"/>
      <c r="F892" s="15"/>
    </row>
    <row r="893" spans="2:6" ht="12.75" customHeight="1" x14ac:dyDescent="0.2">
      <c r="B893" s="50"/>
      <c r="E893" s="15"/>
      <c r="F893" s="15"/>
    </row>
    <row r="894" spans="2:6" ht="12.75" customHeight="1" x14ac:dyDescent="0.2">
      <c r="B894" s="50"/>
      <c r="E894" s="15"/>
      <c r="F894" s="15"/>
    </row>
    <row r="895" spans="2:6" ht="12.75" customHeight="1" x14ac:dyDescent="0.2">
      <c r="B895" s="50"/>
      <c r="E895" s="15"/>
      <c r="F895" s="15"/>
    </row>
    <row r="896" spans="2:6" ht="12.75" customHeight="1" x14ac:dyDescent="0.2">
      <c r="B896" s="50"/>
      <c r="E896" s="15"/>
      <c r="F896" s="15"/>
    </row>
    <row r="897" spans="2:6" ht="12.75" customHeight="1" x14ac:dyDescent="0.2">
      <c r="B897" s="50"/>
      <c r="E897" s="15"/>
      <c r="F897" s="15"/>
    </row>
    <row r="898" spans="2:6" ht="12.75" customHeight="1" x14ac:dyDescent="0.2">
      <c r="B898" s="50"/>
      <c r="E898" s="15"/>
      <c r="F898" s="15"/>
    </row>
    <row r="899" spans="2:6" ht="12.75" customHeight="1" x14ac:dyDescent="0.2">
      <c r="B899" s="50"/>
      <c r="E899" s="15"/>
      <c r="F899" s="15"/>
    </row>
    <row r="900" spans="2:6" ht="12.75" customHeight="1" x14ac:dyDescent="0.2">
      <c r="B900" s="50"/>
      <c r="E900" s="15"/>
      <c r="F900" s="15"/>
    </row>
    <row r="901" spans="2:6" ht="12.75" customHeight="1" x14ac:dyDescent="0.2">
      <c r="B901" s="50"/>
      <c r="E901" s="15"/>
      <c r="F901" s="15"/>
    </row>
    <row r="902" spans="2:6" ht="12.75" customHeight="1" x14ac:dyDescent="0.2">
      <c r="B902" s="50"/>
      <c r="E902" s="15"/>
      <c r="F902" s="15"/>
    </row>
    <row r="903" spans="2:6" ht="12.75" customHeight="1" x14ac:dyDescent="0.2">
      <c r="B903" s="50"/>
      <c r="E903" s="15"/>
      <c r="F903" s="15"/>
    </row>
    <row r="904" spans="2:6" ht="12.75" customHeight="1" x14ac:dyDescent="0.2">
      <c r="B904" s="50"/>
      <c r="E904" s="15"/>
      <c r="F904" s="15"/>
    </row>
    <row r="905" spans="2:6" ht="12.75" customHeight="1" x14ac:dyDescent="0.2">
      <c r="B905" s="50"/>
      <c r="E905" s="15"/>
      <c r="F905" s="15"/>
    </row>
    <row r="906" spans="2:6" ht="12.75" customHeight="1" x14ac:dyDescent="0.2">
      <c r="B906" s="50"/>
      <c r="E906" s="15"/>
      <c r="F906" s="15"/>
    </row>
    <row r="907" spans="2:6" ht="12.75" customHeight="1" x14ac:dyDescent="0.2">
      <c r="B907" s="50"/>
      <c r="E907" s="15"/>
      <c r="F907" s="15"/>
    </row>
    <row r="908" spans="2:6" ht="12.75" customHeight="1" x14ac:dyDescent="0.2">
      <c r="B908" s="50"/>
      <c r="E908" s="15"/>
      <c r="F908" s="15"/>
    </row>
    <row r="909" spans="2:6" ht="12.75" customHeight="1" x14ac:dyDescent="0.2">
      <c r="B909" s="50"/>
      <c r="E909" s="15"/>
      <c r="F909" s="15"/>
    </row>
    <row r="910" spans="2:6" ht="12.75" customHeight="1" x14ac:dyDescent="0.2">
      <c r="B910" s="50"/>
      <c r="E910" s="15"/>
      <c r="F910" s="15"/>
    </row>
    <row r="911" spans="2:6" ht="12.75" customHeight="1" x14ac:dyDescent="0.2">
      <c r="B911" s="50"/>
      <c r="E911" s="15"/>
      <c r="F911" s="15"/>
    </row>
    <row r="912" spans="2:6" ht="12.75" customHeight="1" x14ac:dyDescent="0.2">
      <c r="B912" s="50"/>
      <c r="E912" s="15"/>
      <c r="F912" s="15"/>
    </row>
    <row r="913" spans="2:6" ht="12.75" customHeight="1" x14ac:dyDescent="0.2">
      <c r="B913" s="50"/>
      <c r="E913" s="15"/>
      <c r="F913" s="15"/>
    </row>
    <row r="914" spans="2:6" ht="12.75" customHeight="1" x14ac:dyDescent="0.2">
      <c r="B914" s="50"/>
      <c r="E914" s="15"/>
      <c r="F914" s="15"/>
    </row>
    <row r="915" spans="2:6" ht="12.75" customHeight="1" x14ac:dyDescent="0.2">
      <c r="B915" s="50"/>
      <c r="E915" s="15"/>
      <c r="F915" s="15"/>
    </row>
    <row r="916" spans="2:6" ht="12.75" customHeight="1" x14ac:dyDescent="0.2">
      <c r="B916" s="50"/>
      <c r="E916" s="15"/>
      <c r="F916" s="15"/>
    </row>
    <row r="917" spans="2:6" ht="12.75" customHeight="1" x14ac:dyDescent="0.2">
      <c r="B917" s="50"/>
      <c r="E917" s="15"/>
      <c r="F917" s="15"/>
    </row>
    <row r="918" spans="2:6" ht="12.75" customHeight="1" x14ac:dyDescent="0.2">
      <c r="B918" s="50"/>
      <c r="E918" s="15"/>
      <c r="F918" s="15"/>
    </row>
    <row r="919" spans="2:6" ht="12.75" customHeight="1" x14ac:dyDescent="0.2">
      <c r="B919" s="50"/>
      <c r="E919" s="15"/>
      <c r="F919" s="15"/>
    </row>
    <row r="920" spans="2:6" ht="12.75" customHeight="1" x14ac:dyDescent="0.2">
      <c r="B920" s="50"/>
      <c r="E920" s="15"/>
      <c r="F920" s="15"/>
    </row>
    <row r="921" spans="2:6" ht="12.75" customHeight="1" x14ac:dyDescent="0.2">
      <c r="B921" s="50"/>
      <c r="E921" s="15"/>
      <c r="F921" s="15"/>
    </row>
    <row r="922" spans="2:6" ht="12.75" customHeight="1" x14ac:dyDescent="0.2">
      <c r="B922" s="50"/>
      <c r="E922" s="15"/>
      <c r="F922" s="15"/>
    </row>
    <row r="923" spans="2:6" ht="12.75" customHeight="1" x14ac:dyDescent="0.2">
      <c r="B923" s="50"/>
      <c r="E923" s="15"/>
      <c r="F923" s="15"/>
    </row>
    <row r="924" spans="2:6" ht="12.75" customHeight="1" x14ac:dyDescent="0.2">
      <c r="B924" s="50"/>
      <c r="E924" s="15"/>
      <c r="F924" s="15"/>
    </row>
    <row r="925" spans="2:6" ht="12.75" customHeight="1" x14ac:dyDescent="0.2">
      <c r="B925" s="50"/>
      <c r="E925" s="15"/>
      <c r="F925" s="15"/>
    </row>
    <row r="926" spans="2:6" ht="12.75" customHeight="1" x14ac:dyDescent="0.2">
      <c r="B926" s="50"/>
      <c r="E926" s="15"/>
      <c r="F926" s="15"/>
    </row>
    <row r="927" spans="2:6" ht="12.75" customHeight="1" x14ac:dyDescent="0.2">
      <c r="B927" s="50"/>
      <c r="E927" s="15"/>
      <c r="F927" s="15"/>
    </row>
    <row r="928" spans="2:6" ht="12.75" customHeight="1" x14ac:dyDescent="0.2">
      <c r="B928" s="50"/>
      <c r="E928" s="15"/>
      <c r="F928" s="15"/>
    </row>
    <row r="929" spans="2:6" ht="12.75" customHeight="1" x14ac:dyDescent="0.2">
      <c r="B929" s="50"/>
      <c r="E929" s="15"/>
      <c r="F929" s="15"/>
    </row>
    <row r="930" spans="2:6" ht="12.75" customHeight="1" x14ac:dyDescent="0.2">
      <c r="B930" s="50"/>
      <c r="E930" s="15"/>
      <c r="F930" s="15"/>
    </row>
    <row r="931" spans="2:6" ht="12.75" customHeight="1" x14ac:dyDescent="0.2">
      <c r="B931" s="50"/>
      <c r="E931" s="15"/>
      <c r="F931" s="15"/>
    </row>
    <row r="932" spans="2:6" ht="12.75" customHeight="1" x14ac:dyDescent="0.2">
      <c r="B932" s="50"/>
      <c r="E932" s="15"/>
      <c r="F932" s="15"/>
    </row>
    <row r="933" spans="2:6" ht="12.75" customHeight="1" x14ac:dyDescent="0.2">
      <c r="B933" s="50"/>
      <c r="E933" s="15"/>
      <c r="F933" s="15"/>
    </row>
    <row r="934" spans="2:6" ht="12.75" customHeight="1" x14ac:dyDescent="0.2">
      <c r="B934" s="50"/>
      <c r="E934" s="15"/>
      <c r="F934" s="15"/>
    </row>
    <row r="935" spans="2:6" ht="12.75" customHeight="1" x14ac:dyDescent="0.2">
      <c r="B935" s="50"/>
      <c r="E935" s="15"/>
      <c r="F935" s="15"/>
    </row>
    <row r="936" spans="2:6" ht="12.75" customHeight="1" x14ac:dyDescent="0.2">
      <c r="B936" s="50"/>
      <c r="E936" s="15"/>
      <c r="F936" s="15"/>
    </row>
    <row r="937" spans="2:6" ht="12.75" customHeight="1" x14ac:dyDescent="0.2">
      <c r="B937" s="50"/>
      <c r="E937" s="15"/>
      <c r="F937" s="15"/>
    </row>
    <row r="938" spans="2:6" ht="12.75" customHeight="1" x14ac:dyDescent="0.2">
      <c r="B938" s="50"/>
      <c r="E938" s="15"/>
      <c r="F938" s="15"/>
    </row>
    <row r="939" spans="2:6" ht="12.75" customHeight="1" x14ac:dyDescent="0.2">
      <c r="B939" s="50"/>
      <c r="E939" s="15"/>
      <c r="F939" s="15"/>
    </row>
    <row r="940" spans="2:6" ht="12.75" customHeight="1" x14ac:dyDescent="0.2">
      <c r="B940" s="50"/>
      <c r="E940" s="15"/>
      <c r="F940" s="15"/>
    </row>
    <row r="941" spans="2:6" ht="12.75" customHeight="1" x14ac:dyDescent="0.2">
      <c r="B941" s="50"/>
      <c r="E941" s="15"/>
      <c r="F941" s="15"/>
    </row>
    <row r="942" spans="2:6" ht="12.75" customHeight="1" x14ac:dyDescent="0.2">
      <c r="B942" s="50"/>
      <c r="E942" s="15"/>
      <c r="F942" s="15"/>
    </row>
    <row r="943" spans="2:6" ht="12.75" customHeight="1" x14ac:dyDescent="0.2">
      <c r="B943" s="50"/>
      <c r="E943" s="15"/>
      <c r="F943" s="15"/>
    </row>
    <row r="944" spans="2:6" ht="12.75" customHeight="1" x14ac:dyDescent="0.2">
      <c r="B944" s="50"/>
      <c r="E944" s="15"/>
      <c r="F944" s="15"/>
    </row>
    <row r="945" spans="2:6" ht="12.75" customHeight="1" x14ac:dyDescent="0.2">
      <c r="B945" s="50"/>
      <c r="E945" s="15"/>
      <c r="F945" s="15"/>
    </row>
    <row r="946" spans="2:6" ht="12.75" customHeight="1" x14ac:dyDescent="0.2">
      <c r="B946" s="50"/>
      <c r="E946" s="15"/>
      <c r="F946" s="15"/>
    </row>
    <row r="947" spans="2:6" ht="12.75" customHeight="1" x14ac:dyDescent="0.2">
      <c r="B947" s="50"/>
      <c r="E947" s="15"/>
      <c r="F947" s="15"/>
    </row>
    <row r="948" spans="2:6" ht="12.75" customHeight="1" x14ac:dyDescent="0.2">
      <c r="B948" s="50"/>
      <c r="E948" s="15"/>
      <c r="F948" s="15"/>
    </row>
    <row r="949" spans="2:6" ht="12.75" customHeight="1" x14ac:dyDescent="0.2">
      <c r="B949" s="50"/>
      <c r="E949" s="15"/>
      <c r="F949" s="15"/>
    </row>
    <row r="950" spans="2:6" ht="12.75" customHeight="1" x14ac:dyDescent="0.2">
      <c r="B950" s="50"/>
      <c r="E950" s="15"/>
      <c r="F950" s="15"/>
    </row>
    <row r="951" spans="2:6" ht="12.75" customHeight="1" x14ac:dyDescent="0.2">
      <c r="B951" s="50"/>
      <c r="E951" s="15"/>
      <c r="F951" s="15"/>
    </row>
    <row r="952" spans="2:6" ht="12.75" customHeight="1" x14ac:dyDescent="0.2">
      <c r="B952" s="50"/>
      <c r="E952" s="15"/>
      <c r="F952" s="15"/>
    </row>
    <row r="953" spans="2:6" ht="12.75" customHeight="1" x14ac:dyDescent="0.2">
      <c r="B953" s="50"/>
      <c r="E953" s="15"/>
      <c r="F953" s="15"/>
    </row>
    <row r="954" spans="2:6" ht="12.75" customHeight="1" x14ac:dyDescent="0.2">
      <c r="B954" s="50"/>
      <c r="E954" s="15"/>
      <c r="F954" s="15"/>
    </row>
    <row r="955" spans="2:6" ht="12.75" customHeight="1" x14ac:dyDescent="0.2">
      <c r="B955" s="50"/>
      <c r="E955" s="15"/>
      <c r="F955" s="15"/>
    </row>
    <row r="956" spans="2:6" ht="12.75" customHeight="1" x14ac:dyDescent="0.2">
      <c r="B956" s="50"/>
      <c r="E956" s="15"/>
      <c r="F956" s="15"/>
    </row>
    <row r="957" spans="2:6" ht="12.75" customHeight="1" x14ac:dyDescent="0.2">
      <c r="B957" s="50"/>
      <c r="E957" s="15"/>
      <c r="F957" s="15"/>
    </row>
    <row r="958" spans="2:6" ht="12.75" customHeight="1" x14ac:dyDescent="0.2">
      <c r="B958" s="50"/>
      <c r="E958" s="15"/>
      <c r="F958" s="15"/>
    </row>
    <row r="959" spans="2:6" ht="12.75" customHeight="1" x14ac:dyDescent="0.2">
      <c r="B959" s="50"/>
      <c r="E959" s="15"/>
      <c r="F959" s="15"/>
    </row>
    <row r="960" spans="2:6" ht="12.75" customHeight="1" x14ac:dyDescent="0.2">
      <c r="B960" s="50"/>
      <c r="E960" s="15"/>
      <c r="F960" s="15"/>
    </row>
    <row r="961" spans="2:6" ht="12.75" customHeight="1" x14ac:dyDescent="0.2">
      <c r="B961" s="50"/>
      <c r="E961" s="15"/>
      <c r="F961" s="15"/>
    </row>
    <row r="962" spans="2:6" ht="12.75" customHeight="1" x14ac:dyDescent="0.2">
      <c r="B962" s="50"/>
      <c r="E962" s="15"/>
      <c r="F962" s="15"/>
    </row>
    <row r="963" spans="2:6" ht="12.75" customHeight="1" x14ac:dyDescent="0.2">
      <c r="B963" s="50"/>
      <c r="E963" s="15"/>
      <c r="F963" s="15"/>
    </row>
    <row r="964" spans="2:6" ht="12.75" customHeight="1" x14ac:dyDescent="0.2">
      <c r="B964" s="50"/>
      <c r="E964" s="15"/>
      <c r="F964" s="15"/>
    </row>
    <row r="965" spans="2:6" ht="12.75" customHeight="1" x14ac:dyDescent="0.2">
      <c r="B965" s="50"/>
      <c r="E965" s="15"/>
      <c r="F965" s="15"/>
    </row>
    <row r="966" spans="2:6" ht="12.75" customHeight="1" x14ac:dyDescent="0.2">
      <c r="B966" s="50"/>
      <c r="E966" s="15"/>
      <c r="F966" s="15"/>
    </row>
    <row r="967" spans="2:6" ht="12.75" customHeight="1" x14ac:dyDescent="0.2">
      <c r="B967" s="50"/>
      <c r="E967" s="15"/>
      <c r="F967" s="15"/>
    </row>
    <row r="968" spans="2:6" ht="12.75" customHeight="1" x14ac:dyDescent="0.2">
      <c r="B968" s="50"/>
      <c r="E968" s="15"/>
      <c r="F968" s="15"/>
    </row>
    <row r="969" spans="2:6" ht="12.75" customHeight="1" x14ac:dyDescent="0.2">
      <c r="B969" s="50"/>
      <c r="E969" s="15"/>
      <c r="F969" s="15"/>
    </row>
    <row r="970" spans="2:6" ht="12.75" customHeight="1" x14ac:dyDescent="0.2">
      <c r="B970" s="50"/>
      <c r="E970" s="15"/>
      <c r="F970" s="15"/>
    </row>
    <row r="971" spans="2:6" ht="12.75" customHeight="1" x14ac:dyDescent="0.2">
      <c r="B971" s="50"/>
      <c r="E971" s="15"/>
      <c r="F971" s="15"/>
    </row>
    <row r="972" spans="2:6" ht="12.75" customHeight="1" x14ac:dyDescent="0.2">
      <c r="B972" s="50"/>
      <c r="E972" s="15"/>
      <c r="F972" s="15"/>
    </row>
    <row r="973" spans="2:6" ht="12.75" customHeight="1" x14ac:dyDescent="0.2">
      <c r="B973" s="50"/>
      <c r="E973" s="15"/>
      <c r="F973" s="15"/>
    </row>
    <row r="974" spans="2:6" ht="12.75" customHeight="1" x14ac:dyDescent="0.2">
      <c r="B974" s="50"/>
      <c r="E974" s="15"/>
      <c r="F974" s="15"/>
    </row>
    <row r="975" spans="2:6" ht="12.75" customHeight="1" x14ac:dyDescent="0.2">
      <c r="B975" s="50"/>
      <c r="E975" s="15"/>
      <c r="F975" s="15"/>
    </row>
    <row r="976" spans="2:6" ht="12.75" customHeight="1" x14ac:dyDescent="0.2">
      <c r="B976" s="50"/>
      <c r="E976" s="15"/>
      <c r="F976" s="15"/>
    </row>
    <row r="977" spans="2:6" ht="12.75" customHeight="1" x14ac:dyDescent="0.2">
      <c r="B977" s="50"/>
      <c r="E977" s="15"/>
      <c r="F977" s="15"/>
    </row>
    <row r="978" spans="2:6" ht="12.75" customHeight="1" x14ac:dyDescent="0.2">
      <c r="B978" s="50"/>
      <c r="E978" s="15"/>
      <c r="F978" s="15"/>
    </row>
    <row r="979" spans="2:6" ht="12.75" customHeight="1" x14ac:dyDescent="0.2">
      <c r="B979" s="50"/>
      <c r="E979" s="15"/>
      <c r="F979" s="15"/>
    </row>
    <row r="980" spans="2:6" ht="12.75" customHeight="1" x14ac:dyDescent="0.2">
      <c r="B980" s="50"/>
      <c r="E980" s="15"/>
      <c r="F980" s="15"/>
    </row>
    <row r="981" spans="2:6" ht="12.75" customHeight="1" x14ac:dyDescent="0.2">
      <c r="B981" s="50"/>
      <c r="E981" s="15"/>
      <c r="F981" s="15"/>
    </row>
    <row r="982" spans="2:6" ht="12.75" customHeight="1" x14ac:dyDescent="0.2">
      <c r="B982" s="50"/>
      <c r="E982" s="15"/>
      <c r="F982" s="15"/>
    </row>
    <row r="983" spans="2:6" ht="12.75" customHeight="1" x14ac:dyDescent="0.2">
      <c r="B983" s="50"/>
      <c r="E983" s="15"/>
      <c r="F983" s="15"/>
    </row>
    <row r="984" spans="2:6" ht="12.75" customHeight="1" x14ac:dyDescent="0.2">
      <c r="B984" s="50"/>
      <c r="E984" s="15"/>
      <c r="F984" s="15"/>
    </row>
    <row r="985" spans="2:6" ht="12.75" customHeight="1" x14ac:dyDescent="0.2">
      <c r="B985" s="50"/>
      <c r="E985" s="15"/>
      <c r="F985" s="15"/>
    </row>
    <row r="986" spans="2:6" ht="12.75" customHeight="1" x14ac:dyDescent="0.2">
      <c r="B986" s="50"/>
      <c r="E986" s="15"/>
      <c r="F986" s="15"/>
    </row>
    <row r="987" spans="2:6" ht="12.75" customHeight="1" x14ac:dyDescent="0.2">
      <c r="B987" s="50"/>
      <c r="E987" s="15"/>
      <c r="F987" s="15"/>
    </row>
    <row r="988" spans="2:6" ht="12.75" customHeight="1" x14ac:dyDescent="0.2">
      <c r="B988" s="50"/>
      <c r="E988" s="15"/>
      <c r="F988" s="15"/>
    </row>
    <row r="989" spans="2:6" ht="12.75" customHeight="1" x14ac:dyDescent="0.2">
      <c r="B989" s="50"/>
      <c r="E989" s="15"/>
      <c r="F989" s="15"/>
    </row>
    <row r="990" spans="2:6" ht="12.75" customHeight="1" x14ac:dyDescent="0.2">
      <c r="B990" s="50"/>
      <c r="E990" s="15"/>
      <c r="F990" s="15"/>
    </row>
    <row r="991" spans="2:6" ht="12.75" customHeight="1" x14ac:dyDescent="0.2">
      <c r="B991" s="50"/>
      <c r="E991" s="15"/>
      <c r="F991" s="15"/>
    </row>
    <row r="992" spans="2:6" ht="12.75" customHeight="1" x14ac:dyDescent="0.2">
      <c r="B992" s="50"/>
      <c r="E992" s="15"/>
      <c r="F992" s="15"/>
    </row>
    <row r="993" spans="2:6" ht="12.75" customHeight="1" x14ac:dyDescent="0.2">
      <c r="B993" s="50"/>
      <c r="E993" s="15"/>
      <c r="F993" s="15"/>
    </row>
    <row r="994" spans="2:6" ht="12.75" customHeight="1" x14ac:dyDescent="0.2">
      <c r="B994" s="50"/>
      <c r="E994" s="15"/>
      <c r="F994" s="15"/>
    </row>
    <row r="995" spans="2:6" ht="12.75" customHeight="1" x14ac:dyDescent="0.2">
      <c r="B995" s="50"/>
      <c r="E995" s="15"/>
      <c r="F995" s="15"/>
    </row>
    <row r="996" spans="2:6" ht="12.75" customHeight="1" x14ac:dyDescent="0.2">
      <c r="B996" s="50"/>
      <c r="E996" s="15"/>
      <c r="F996" s="15"/>
    </row>
    <row r="997" spans="2:6" ht="12.75" customHeight="1" x14ac:dyDescent="0.2">
      <c r="B997" s="50"/>
      <c r="E997" s="15"/>
      <c r="F997" s="15"/>
    </row>
    <row r="998" spans="2:6" ht="12.75" customHeight="1" x14ac:dyDescent="0.2">
      <c r="B998" s="50"/>
      <c r="E998" s="15"/>
      <c r="F998" s="15"/>
    </row>
    <row r="999" spans="2:6" ht="12.75" customHeight="1" x14ac:dyDescent="0.2">
      <c r="B999" s="50"/>
      <c r="E999" s="15"/>
      <c r="F999" s="15"/>
    </row>
    <row r="1000" spans="2:6" ht="12.75" customHeight="1" x14ac:dyDescent="0.2">
      <c r="B1000" s="50"/>
      <c r="E1000" s="15"/>
      <c r="F1000" s="15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Inc &amp; Exp statement</vt:lpstr>
      <vt:lpstr>Invoice Tracking</vt:lpstr>
      <vt:lpstr>VAT to be claimed</vt:lpstr>
      <vt:lpstr>Admin_Costs_Source_List</vt:lpstr>
      <vt:lpstr>COGS</vt:lpstr>
      <vt:lpstr>Concatenated_Source_List</vt:lpstr>
      <vt:lpstr>DATA_01</vt:lpstr>
      <vt:lpstr>DATA_02</vt:lpstr>
      <vt:lpstr>DATA_04</vt:lpstr>
      <vt:lpstr>DATA_05</vt:lpstr>
      <vt:lpstr>DATA_06</vt:lpstr>
      <vt:lpstr>Inventory_Avail</vt:lpstr>
      <vt:lpstr>Net_Income</vt:lpstr>
      <vt:lpstr>Net_Sales</vt:lpstr>
      <vt:lpstr>Other_Exp_Source_List</vt:lpstr>
      <vt:lpstr>TemplatePrintArea</vt:lpstr>
      <vt:lpstr>Total_Expenses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Nash</dc:creator>
  <cp:lastModifiedBy>Rachel Nash</cp:lastModifiedBy>
  <cp:lastPrinted>2025-03-04T18:55:22Z</cp:lastPrinted>
  <dcterms:created xsi:type="dcterms:W3CDTF">2018-12-13T12:58:30Z</dcterms:created>
  <dcterms:modified xsi:type="dcterms:W3CDTF">2025-05-06T13:27:22Z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0x0101009C8B9A1166C9C045B871D700DF2F560B</vt:lpwstr>
  </property>
  <property fmtid="{D5CDD505-2E9C-101B-9397-08002B2CF9AE}" pid="3" name="MediaServiceImageTags">
    <vt:lpwstr/>
  </property>
</Properties>
</file>